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bookViews>
    <workbookView xWindow="120" yWindow="120" windowWidth="15180" windowHeight="8835"/>
  </bookViews>
  <sheets>
    <sheet name="Annual Direct Labor Analysis"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'Annual Direct Labor Analysis'!$A$1:$I$21</definedName>
  </definedNames>
  <calcPr calcId="124519"/>
</workbook>
</file>

<file path=xl/calcChain.xml><?xml version="1.0" encoding="utf-8"?>
<calcChain xmlns="http://schemas.openxmlformats.org/spreadsheetml/2006/main">
  <c r="F17" i="1"/>
  <c r="G17"/>
  <c r="H17"/>
  <c r="H19" s="1"/>
  <c r="H20" s="1"/>
  <c r="F19"/>
  <c r="G19"/>
  <c r="F20"/>
  <c r="G20"/>
  <c r="B4"/>
  <c r="I7"/>
  <c r="I8"/>
  <c r="C9"/>
  <c r="D9"/>
  <c r="E9"/>
  <c r="F9"/>
  <c r="G9"/>
  <c r="H9"/>
  <c r="I9"/>
  <c r="I10"/>
  <c r="I12" s="1"/>
  <c r="C11"/>
  <c r="D11"/>
  <c r="D12" s="1"/>
  <c r="E11"/>
  <c r="E12" s="1"/>
  <c r="F11"/>
  <c r="G11"/>
  <c r="H11"/>
  <c r="H12" s="1"/>
  <c r="I11"/>
  <c r="C12"/>
  <c r="F12"/>
  <c r="G12"/>
  <c r="I15"/>
  <c r="I17" s="1"/>
  <c r="I19" s="1"/>
  <c r="I20" s="1"/>
  <c r="I16"/>
  <c r="C17"/>
  <c r="D17"/>
  <c r="E17"/>
  <c r="E19" s="1"/>
  <c r="E20" s="1"/>
  <c r="I18"/>
  <c r="C19"/>
  <c r="D19"/>
  <c r="C20"/>
  <c r="D20"/>
</calcChain>
</file>

<file path=xl/comments1.xml><?xml version="1.0" encoding="utf-8"?>
<comments xmlns="http://schemas.openxmlformats.org/spreadsheetml/2006/main">
  <authors>
    <author>Author</author>
  </authors>
  <commentList>
    <comment ref="B5" authorId="0">
      <text>
        <r>
          <rPr>
            <sz val="10"/>
            <color indexed="81"/>
            <rFont val="Arial"/>
            <family val="2"/>
          </rPr>
          <t>This template helps you analyze the annual cost of labor by comparing labor 
costs to standard labor. Standard labor is an expected labor cost based on 
estimated capacities of output costed at an estimated hourly rate plus benefits. 
This type of analysis is critical to keeping costs under control.</t>
        </r>
      </text>
    </comment>
  </commentList>
</comments>
</file>

<file path=xl/sharedStrings.xml><?xml version="1.0" encoding="utf-8"?>
<sst xmlns="http://schemas.openxmlformats.org/spreadsheetml/2006/main" count="27" uniqueCount="21">
  <si>
    <t>Jan</t>
  </si>
  <si>
    <t>Feb</t>
  </si>
  <si>
    <t>Mar</t>
  </si>
  <si>
    <t>April</t>
  </si>
  <si>
    <t>May</t>
  </si>
  <si>
    <t>June</t>
  </si>
  <si>
    <t>Subtotal</t>
  </si>
  <si>
    <t>Direct labor</t>
  </si>
  <si>
    <t>Fringe benefits</t>
  </si>
  <si>
    <t>Total direct labor cost</t>
  </si>
  <si>
    <t xml:space="preserve">Standard labor </t>
  </si>
  <si>
    <t>Variance</t>
  </si>
  <si>
    <t>Variance %</t>
  </si>
  <si>
    <t>July</t>
  </si>
  <si>
    <t>Aug</t>
  </si>
  <si>
    <t>Sept</t>
  </si>
  <si>
    <t>Oct</t>
  </si>
  <si>
    <t>Nov</t>
  </si>
  <si>
    <t>Dec</t>
  </si>
  <si>
    <t>Total</t>
  </si>
  <si>
    <t>Labor Origin Analysis</t>
  </si>
</sst>
</file>

<file path=xl/styles.xml><?xml version="1.0" encoding="utf-8"?>
<styleSheet xmlns="http://schemas.openxmlformats.org/spreadsheetml/2006/main">
  <numFmts count="13">
    <numFmt numFmtId="5" formatCode="&quot;$&quot;#,##0_);\(&quot;$&quot;#,##0\)"/>
    <numFmt numFmtId="6" formatCode="&quot;$&quot;#,##0_);[Red]\(&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0.0%"/>
    <numFmt numFmtId="171" formatCode="mmmm\ d\,\ yyyy"/>
    <numFmt numFmtId="172" formatCode="mm/dd/yy"/>
  </numFmts>
  <fonts count="45">
    <font>
      <sz val="10"/>
      <name val="Arial"/>
    </font>
    <font>
      <sz val="10"/>
      <name val="Arial"/>
    </font>
    <font>
      <sz val="10"/>
      <name val="Arial"/>
      <family val="2"/>
    </font>
    <font>
      <b/>
      <sz val="26"/>
      <color indexed="9"/>
      <name val="Times New Roman"/>
      <family val="1"/>
    </font>
    <font>
      <sz val="10"/>
      <color indexed="9"/>
      <name val="Times New Roman"/>
      <family val="1"/>
    </font>
    <font>
      <sz val="14"/>
      <color indexed="8"/>
      <name val="Arial"/>
      <family val="2"/>
    </font>
    <font>
      <sz val="10"/>
      <color indexed="8"/>
      <name val="Arial"/>
      <family val="2"/>
    </font>
    <font>
      <sz val="12"/>
      <color indexed="8"/>
      <name val="Arial"/>
      <family val="2"/>
    </font>
    <font>
      <b/>
      <sz val="12"/>
      <color indexed="8"/>
      <name val="Arial"/>
      <family val="2"/>
    </font>
    <font>
      <sz val="10"/>
      <color indexed="81"/>
      <name val="Arial"/>
      <family val="2"/>
    </font>
    <font>
      <u/>
      <sz val="10"/>
      <color indexed="12"/>
      <name val="Arial"/>
    </font>
    <font>
      <sz val="8"/>
      <name val="Tahoma"/>
      <family val="2"/>
    </font>
    <font>
      <sz val="8"/>
      <name val="Times New Roman"/>
    </font>
    <font>
      <sz val="8"/>
      <name val="Verdana"/>
      <family val="2"/>
    </font>
    <font>
      <sz val="10"/>
      <name val="Helv"/>
    </font>
    <font>
      <b/>
      <sz val="9"/>
      <name val="Arial"/>
    </font>
    <font>
      <b/>
      <sz val="8"/>
      <color indexed="9"/>
      <name val="Tahoma"/>
      <family val="2"/>
    </font>
    <font>
      <b/>
      <sz val="8"/>
      <color indexed="8"/>
      <name val="Tahoma"/>
      <family val="2"/>
    </font>
    <font>
      <b/>
      <sz val="18"/>
      <name val="Arial"/>
    </font>
    <font>
      <b/>
      <sz val="12"/>
      <name val="Arial"/>
    </font>
    <font>
      <b/>
      <sz val="11"/>
      <color indexed="23"/>
      <name val="Verdana"/>
      <family val="2"/>
    </font>
    <font>
      <sz val="10"/>
      <color indexed="10"/>
      <name val="Helv"/>
    </font>
    <font>
      <sz val="8"/>
      <name val="Arial"/>
    </font>
    <font>
      <sz val="9"/>
      <color indexed="10"/>
      <name val="Arial"/>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sz val="12"/>
      <color theme="0" tint="-4.9989318521683403E-2"/>
      <name val="Arial"/>
      <family val="2"/>
    </font>
    <font>
      <b/>
      <sz val="12"/>
      <color rgb="FFFFFF00"/>
      <name val="Arial"/>
      <family val="2"/>
    </font>
    <font>
      <b/>
      <sz val="14"/>
      <color rgb="FFFFFF00"/>
      <name val="Arial"/>
      <family val="2"/>
    </font>
    <font>
      <b/>
      <sz val="10"/>
      <color rgb="FFFFFF00"/>
      <name val="Arial"/>
      <family val="2"/>
    </font>
    <font>
      <b/>
      <sz val="10"/>
      <color theme="9" tint="-0.249977111117893"/>
      <name val="Arial"/>
      <family val="2"/>
    </font>
  </fonts>
  <fills count="33">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theme="4" tint="0.79998168889431442"/>
        <bgColor indexed="64"/>
      </patternFill>
    </fill>
    <fill>
      <patternFill patternType="solid">
        <fgColor theme="6" tint="-0.499984740745262"/>
        <bgColor indexed="64"/>
      </patternFill>
    </fill>
    <fill>
      <patternFill patternType="solid">
        <fgColor theme="1" tint="0.499984740745262"/>
        <bgColor indexed="64"/>
      </patternFill>
    </fill>
    <fill>
      <patternFill patternType="solid">
        <fgColor theme="2" tint="-0.749992370372631"/>
        <bgColor indexed="64"/>
      </patternFill>
    </fill>
    <fill>
      <patternFill patternType="solid">
        <fgColor rgb="FFFF0000"/>
        <bgColor indexed="64"/>
      </patternFill>
    </fill>
    <fill>
      <patternFill patternType="solid">
        <fgColor rgb="FFC00000"/>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7">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1" fillId="16" borderId="1" applyBorder="0" applyProtection="0">
      <alignment vertical="center"/>
    </xf>
    <xf numFmtId="0" fontId="28" fillId="17" borderId="0" applyNumberFormat="0" applyBorder="0" applyAlignment="0" applyProtection="0"/>
    <xf numFmtId="5" fontId="12" fillId="0" borderId="2">
      <protection locked="0"/>
    </xf>
    <xf numFmtId="0" fontId="13"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4" fillId="0" borderId="5"/>
    <xf numFmtId="4" fontId="12" fillId="20" borderId="5">
      <protection locked="0"/>
    </xf>
    <xf numFmtId="0" fontId="1" fillId="0" borderId="0" applyFont="0" applyFill="0" applyBorder="0" applyAlignment="0" applyProtection="0"/>
    <xf numFmtId="172" fontId="2"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2" fillId="21" borderId="5"/>
    <xf numFmtId="43" fontId="15" fillId="0" borderId="6"/>
    <xf numFmtId="37" fontId="16" fillId="22" borderId="2" applyBorder="0">
      <alignment horizontal="left" vertical="center" indent="1"/>
    </xf>
    <xf numFmtId="37" fontId="17" fillId="23" borderId="7" applyFill="0">
      <alignment vertical="center"/>
    </xf>
    <xf numFmtId="0" fontId="17" fillId="24" borderId="8" applyNumberFormat="0">
      <alignment horizontal="left" vertical="top" indent="1"/>
    </xf>
    <xf numFmtId="0" fontId="17" fillId="16" borderId="0" applyBorder="0">
      <alignment horizontal="left" vertical="center" indent="1"/>
    </xf>
    <xf numFmtId="0" fontId="17" fillId="0" borderId="8" applyNumberFormat="0" applyFill="0">
      <alignment horizontal="centerContinuous" vertical="top"/>
    </xf>
    <xf numFmtId="0" fontId="18" fillId="0" borderId="0" applyNumberFormat="0" applyFont="0" applyFill="0" applyAlignment="0" applyProtection="0"/>
    <xf numFmtId="0" fontId="19"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10" fillId="0" borderId="0" applyNumberFormat="0" applyFill="0" applyBorder="0" applyAlignment="0" applyProtection="0">
      <alignment vertical="top"/>
      <protection locked="0"/>
    </xf>
    <xf numFmtId="0" fontId="34" fillId="10" borderId="3" applyNumberFormat="0" applyAlignment="0" applyProtection="0"/>
    <xf numFmtId="43" fontId="15" fillId="0" borderId="10"/>
    <xf numFmtId="0" fontId="35" fillId="0" borderId="11" applyNumberFormat="0" applyFill="0" applyAlignment="0" applyProtection="0"/>
    <xf numFmtId="44" fontId="15" fillId="0" borderId="12"/>
    <xf numFmtId="0" fontId="36" fillId="7" borderId="0" applyNumberFormat="0" applyBorder="0" applyAlignment="0" applyProtection="0"/>
    <xf numFmtId="0" fontId="20" fillId="23" borderId="0">
      <alignment horizontal="left" wrapText="1" indent="1"/>
    </xf>
    <xf numFmtId="37" fontId="11" fillId="16" borderId="13" applyBorder="0">
      <alignment horizontal="left" vertical="center" indent="2"/>
    </xf>
    <xf numFmtId="0" fontId="21" fillId="0" borderId="0"/>
    <xf numFmtId="0" fontId="1" fillId="7" borderId="14" applyNumberFormat="0" applyFont="0" applyAlignment="0" applyProtection="0"/>
    <xf numFmtId="0" fontId="37" fillId="4" borderId="15" applyNumberFormat="0" applyAlignment="0" applyProtection="0"/>
    <xf numFmtId="169" fontId="22" fillId="25" borderId="16"/>
    <xf numFmtId="168" fontId="22" fillId="0" borderId="16" applyFont="0" applyFill="0" applyBorder="0" applyAlignment="0" applyProtection="0">
      <protection locked="0"/>
    </xf>
    <xf numFmtId="169" fontId="1" fillId="0" borderId="0" applyFont="0" applyFill="0" applyBorder="0" applyAlignment="0" applyProtection="0"/>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9" fillId="0" borderId="0" applyNumberFormat="0" applyFill="0" applyBorder="0" applyAlignment="0" applyProtection="0"/>
  </cellStyleXfs>
  <cellXfs count="39">
    <xf numFmtId="0" fontId="0" fillId="0" borderId="0" xfId="0"/>
    <xf numFmtId="0" fontId="2" fillId="0" borderId="0" xfId="0" applyFont="1" applyProtection="1"/>
    <xf numFmtId="0" fontId="10" fillId="0" borderId="0" xfId="53" applyFont="1" applyAlignment="1" applyProtection="1">
      <alignment horizontal="center" vertical="center"/>
    </xf>
    <xf numFmtId="0" fontId="10" fillId="0" borderId="0" xfId="53" applyAlignment="1" applyProtection="1">
      <alignment horizontal="center" vertical="center"/>
    </xf>
    <xf numFmtId="6" fontId="8" fillId="29" borderId="18" xfId="0" applyNumberFormat="1" applyFont="1" applyFill="1" applyBorder="1" applyProtection="1"/>
    <xf numFmtId="0" fontId="6" fillId="0" borderId="0" xfId="0" applyFont="1" applyFill="1" applyBorder="1" applyProtection="1"/>
    <xf numFmtId="6" fontId="8" fillId="29" borderId="24" xfId="0" applyNumberFormat="1" applyFont="1" applyFill="1" applyBorder="1" applyProtection="1"/>
    <xf numFmtId="170" fontId="8" fillId="0" borderId="0" xfId="66" applyNumberFormat="1" applyFont="1" applyFill="1" applyBorder="1" applyProtection="1"/>
    <xf numFmtId="170" fontId="8" fillId="0" borderId="22" xfId="66" applyNumberFormat="1" applyFont="1" applyFill="1" applyBorder="1" applyProtection="1"/>
    <xf numFmtId="14" fontId="6" fillId="0" borderId="22" xfId="0" applyNumberFormat="1" applyFont="1" applyFill="1" applyBorder="1" applyProtection="1"/>
    <xf numFmtId="0" fontId="6" fillId="30" borderId="21" xfId="0" applyFont="1" applyFill="1" applyBorder="1" applyProtection="1"/>
    <xf numFmtId="0" fontId="40" fillId="30" borderId="21" xfId="0" applyFont="1" applyFill="1" applyBorder="1" applyProtection="1"/>
    <xf numFmtId="0" fontId="41" fillId="30" borderId="21" xfId="0" applyFont="1" applyFill="1" applyBorder="1" applyProtection="1"/>
    <xf numFmtId="0" fontId="41" fillId="30" borderId="25" xfId="0" applyFont="1" applyFill="1" applyBorder="1" applyProtection="1"/>
    <xf numFmtId="0" fontId="41" fillId="32" borderId="21" xfId="0" applyFont="1" applyFill="1" applyBorder="1" applyProtection="1"/>
    <xf numFmtId="0" fontId="2" fillId="32" borderId="26" xfId="0" applyFont="1" applyFill="1" applyBorder="1" applyProtection="1"/>
    <xf numFmtId="0" fontId="2" fillId="32" borderId="8" xfId="0" applyFont="1" applyFill="1" applyBorder="1" applyProtection="1"/>
    <xf numFmtId="0" fontId="2" fillId="32" borderId="27" xfId="0" applyFont="1" applyFill="1" applyBorder="1" applyProtection="1"/>
    <xf numFmtId="170" fontId="42" fillId="32" borderId="0" xfId="66" applyNumberFormat="1" applyFont="1" applyFill="1" applyBorder="1" applyProtection="1"/>
    <xf numFmtId="170" fontId="42" fillId="32" borderId="22" xfId="66" applyNumberFormat="1" applyFont="1" applyFill="1" applyBorder="1" applyProtection="1"/>
    <xf numFmtId="0" fontId="6" fillId="31" borderId="21" xfId="0" applyFont="1" applyFill="1" applyBorder="1" applyProtection="1"/>
    <xf numFmtId="14" fontId="44" fillId="28" borderId="23" xfId="0" applyNumberFormat="1" applyFont="1" applyFill="1" applyBorder="1" applyAlignment="1" applyProtection="1">
      <alignment horizontal="center" vertical="center"/>
    </xf>
    <xf numFmtId="0" fontId="43" fillId="28" borderId="1" xfId="0" applyFont="1" applyFill="1" applyBorder="1" applyAlignment="1" applyProtection="1">
      <alignment horizontal="center" vertical="center"/>
    </xf>
    <xf numFmtId="0" fontId="43" fillId="28" borderId="13" xfId="0" applyFont="1" applyFill="1" applyBorder="1" applyAlignment="1" applyProtection="1">
      <alignment horizontal="center" vertical="center"/>
    </xf>
    <xf numFmtId="6" fontId="7" fillId="0" borderId="0" xfId="0" applyNumberFormat="1" applyFont="1" applyFill="1" applyBorder="1" applyAlignment="1" applyProtection="1">
      <alignment horizontal="center"/>
      <protection locked="0"/>
    </xf>
    <xf numFmtId="6" fontId="7" fillId="0" borderId="22" xfId="0" applyNumberFormat="1" applyFont="1" applyFill="1" applyBorder="1" applyAlignment="1" applyProtection="1">
      <alignment horizontal="center"/>
    </xf>
    <xf numFmtId="38" fontId="7" fillId="0" borderId="18" xfId="0" applyNumberFormat="1" applyFont="1" applyFill="1" applyBorder="1" applyAlignment="1" applyProtection="1">
      <alignment horizontal="center"/>
      <protection locked="0"/>
    </xf>
    <xf numFmtId="6" fontId="7" fillId="0" borderId="24" xfId="0" applyNumberFormat="1" applyFont="1" applyFill="1" applyBorder="1" applyAlignment="1" applyProtection="1">
      <alignment horizontal="center"/>
    </xf>
    <xf numFmtId="6" fontId="7" fillId="0" borderId="18" xfId="0" applyNumberFormat="1" applyFont="1" applyFill="1" applyBorder="1" applyAlignment="1" applyProtection="1">
      <alignment horizontal="center"/>
    </xf>
    <xf numFmtId="38" fontId="7" fillId="0" borderId="24" xfId="0" applyNumberFormat="1" applyFont="1" applyFill="1" applyBorder="1" applyAlignment="1" applyProtection="1">
      <alignment horizontal="center"/>
    </xf>
    <xf numFmtId="171" fontId="5" fillId="27" borderId="21" xfId="36" applyNumberFormat="1" applyFont="1" applyFill="1" applyBorder="1" applyAlignment="1" applyProtection="1">
      <alignment horizontal="centerContinuous"/>
      <protection locked="0"/>
    </xf>
    <xf numFmtId="0" fontId="6" fillId="27" borderId="0" xfId="0" applyFont="1" applyFill="1" applyBorder="1" applyAlignment="1" applyProtection="1">
      <alignment horizontal="centerContinuous"/>
    </xf>
    <xf numFmtId="0" fontId="6" fillId="27" borderId="22" xfId="0" applyFont="1" applyFill="1" applyBorder="1" applyAlignment="1" applyProtection="1">
      <alignment horizontal="centerContinuous"/>
    </xf>
    <xf numFmtId="0" fontId="6" fillId="27" borderId="21" xfId="0" applyFont="1" applyFill="1" applyBorder="1" applyProtection="1"/>
    <xf numFmtId="0" fontId="6" fillId="27" borderId="0" xfId="0" applyFont="1" applyFill="1" applyBorder="1" applyProtection="1"/>
    <xf numFmtId="0" fontId="6" fillId="27" borderId="22" xfId="0" applyFont="1" applyFill="1" applyBorder="1" applyProtection="1"/>
    <xf numFmtId="0" fontId="3" fillId="30" borderId="19" xfId="0" applyFont="1" applyFill="1" applyBorder="1" applyAlignment="1" applyProtection="1">
      <alignment horizontal="centerContinuous"/>
    </xf>
    <xf numFmtId="0" fontId="4" fillId="30" borderId="6" xfId="0" applyFont="1" applyFill="1" applyBorder="1" applyAlignment="1" applyProtection="1">
      <alignment horizontal="centerContinuous"/>
    </xf>
    <xf numFmtId="0" fontId="4" fillId="30" borderId="20" xfId="0" applyFont="1" applyFill="1" applyBorder="1" applyAlignment="1" applyProtection="1">
      <alignment horizontal="centerContinuous"/>
    </xf>
  </cellXfs>
  <cellStyles count="7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ate_simple" xfId="36"/>
    <cellStyle name="Dezimal [0]_Compiling Utility Macros" xfId="37"/>
    <cellStyle name="Dezimal_Compiling Utility Macros" xfId="38"/>
    <cellStyle name="Explanatory Text" xfId="39" builtinId="53" customBuiltin="1"/>
    <cellStyle name="Fixed" xfId="40"/>
    <cellStyle name="Good" xfId="41" builtinId="26" customBuiltin="1"/>
    <cellStyle name="GRAY" xfId="42"/>
    <cellStyle name="Gross Margin" xfId="43"/>
    <cellStyle name="header" xfId="44"/>
    <cellStyle name="Header Total" xfId="45"/>
    <cellStyle name="Header1" xfId="46"/>
    <cellStyle name="Header2" xfId="47"/>
    <cellStyle name="Header3" xfId="48"/>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Input" xfId="54" builtinId="20" customBuiltin="1"/>
    <cellStyle name="Level 2 Total" xfId="55"/>
    <cellStyle name="Linked Cell" xfId="56" builtinId="24" customBuiltin="1"/>
    <cellStyle name="Major Total" xfId="57"/>
    <cellStyle name="Neutral" xfId="58" builtinId="28" customBuiltin="1"/>
    <cellStyle name="NonPrint_TemTitle" xfId="59"/>
    <cellStyle name="Normal" xfId="0" builtinId="0"/>
    <cellStyle name="Normal 2" xfId="60"/>
    <cellStyle name="NormalRed" xfId="61"/>
    <cellStyle name="Note" xfId="62" builtinId="10" customBuiltin="1"/>
    <cellStyle name="Output" xfId="63" builtinId="21" customBuiltin="1"/>
    <cellStyle name="Percent.0" xfId="64"/>
    <cellStyle name="Percent.00" xfId="65"/>
    <cellStyle name="Percent_simple" xfId="66"/>
    <cellStyle name="RED POSTED" xfId="67"/>
    <cellStyle name="Standard_Anpassen der Amortisation" xfId="68"/>
    <cellStyle name="Text_simple" xfId="69"/>
    <cellStyle name="Title" xfId="70" builtinId="15" customBuiltin="1"/>
    <cellStyle name="TmsRmn10BlueItalic" xfId="71"/>
    <cellStyle name="TmsRmn10Bold" xfId="72"/>
    <cellStyle name="Total" xfId="73" builtinId="25" customBuiltin="1"/>
    <cellStyle name="Währung [0]_Compiling Utility Macros" xfId="74"/>
    <cellStyle name="Währung_Compiling Utility Macros" xfId="75"/>
    <cellStyle name="Warning Text" xfId="7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66675</xdr:colOff>
      <xdr:row>1</xdr:row>
      <xdr:rowOff>38100</xdr:rowOff>
    </xdr:to>
    <xdr:sp macro="" textlink="">
      <xdr:nvSpPr>
        <xdr:cNvPr id="1025" name="Rectangle 1"/>
        <xdr:cNvSpPr>
          <a:spLocks noChangeArrowheads="1"/>
        </xdr:cNvSpPr>
      </xdr:nvSpPr>
      <xdr:spPr bwMode="auto">
        <a:xfrm>
          <a:off x="0" y="0"/>
          <a:ext cx="180975" cy="57150"/>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Sheet46">
    <pageSetUpPr autoPageBreaks="0" fitToPage="1"/>
  </sheetPr>
  <dimension ref="B1:I23"/>
  <sheetViews>
    <sheetView showGridLines="0" showRowColHeaders="0" tabSelected="1" zoomScale="110" zoomScaleNormal="110" workbookViewId="0">
      <selection activeCell="N16" sqref="N16"/>
    </sheetView>
  </sheetViews>
  <sheetFormatPr defaultRowHeight="12.75"/>
  <cols>
    <col min="1" max="1" width="1.7109375" style="1" customWidth="1"/>
    <col min="2" max="2" width="28.7109375" style="1" customWidth="1"/>
    <col min="3" max="9" width="12.7109375" style="1" customWidth="1"/>
    <col min="10" max="10" width="4.7109375" style="1" customWidth="1"/>
    <col min="11" max="16384" width="9.140625" style="1"/>
  </cols>
  <sheetData>
    <row r="1" spans="2:9" ht="2.1" customHeight="1"/>
    <row r="2" spans="2:9" ht="6" customHeight="1" thickBot="1"/>
    <row r="3" spans="2:9" ht="33">
      <c r="B3" s="36" t="s">
        <v>20</v>
      </c>
      <c r="C3" s="37"/>
      <c r="D3" s="37"/>
      <c r="E3" s="37"/>
      <c r="F3" s="37"/>
      <c r="G3" s="37"/>
      <c r="H3" s="37"/>
      <c r="I3" s="38"/>
    </row>
    <row r="4" spans="2:9" ht="18">
      <c r="B4" s="30">
        <f ca="1">NOW()</f>
        <v>42369.573959027781</v>
      </c>
      <c r="C4" s="31"/>
      <c r="D4" s="31"/>
      <c r="E4" s="31"/>
      <c r="F4" s="31"/>
      <c r="G4" s="31"/>
      <c r="H4" s="31"/>
      <c r="I4" s="32"/>
    </row>
    <row r="5" spans="2:9" ht="12.75" customHeight="1">
      <c r="B5" s="33"/>
      <c r="C5" s="34"/>
      <c r="D5" s="34"/>
      <c r="E5" s="34"/>
      <c r="F5" s="34"/>
      <c r="G5" s="34"/>
      <c r="H5" s="34"/>
      <c r="I5" s="35"/>
    </row>
    <row r="6" spans="2:9">
      <c r="B6" s="20"/>
      <c r="C6" s="22" t="s">
        <v>0</v>
      </c>
      <c r="D6" s="23" t="s">
        <v>1</v>
      </c>
      <c r="E6" s="23" t="s">
        <v>2</v>
      </c>
      <c r="F6" s="23" t="s">
        <v>3</v>
      </c>
      <c r="G6" s="23" t="s">
        <v>4</v>
      </c>
      <c r="H6" s="23" t="s">
        <v>5</v>
      </c>
      <c r="I6" s="21" t="s">
        <v>6</v>
      </c>
    </row>
    <row r="7" spans="2:9" ht="15">
      <c r="B7" s="11" t="s">
        <v>7</v>
      </c>
      <c r="C7" s="24">
        <v>10000</v>
      </c>
      <c r="D7" s="24">
        <v>11000</v>
      </c>
      <c r="E7" s="24">
        <v>13000</v>
      </c>
      <c r="F7" s="24">
        <v>15000</v>
      </c>
      <c r="G7" s="24">
        <v>17000</v>
      </c>
      <c r="H7" s="24">
        <v>18000</v>
      </c>
      <c r="I7" s="25">
        <f>IF(SUM(C7:H7),SUM(C7:H7),"")</f>
        <v>84000</v>
      </c>
    </row>
    <row r="8" spans="2:9" ht="15">
      <c r="B8" s="11" t="s">
        <v>8</v>
      </c>
      <c r="C8" s="26">
        <v>3000</v>
      </c>
      <c r="D8" s="26">
        <v>3300</v>
      </c>
      <c r="E8" s="26">
        <v>4000</v>
      </c>
      <c r="F8" s="26">
        <v>6000</v>
      </c>
      <c r="G8" s="26">
        <v>7000</v>
      </c>
      <c r="H8" s="26">
        <v>8000</v>
      </c>
      <c r="I8" s="27">
        <f>IF(SUM(C8:H8),SUM(C8:H8),"")</f>
        <v>31300</v>
      </c>
    </row>
    <row r="9" spans="2:9" ht="15">
      <c r="B9" s="11" t="s">
        <v>9</v>
      </c>
      <c r="C9" s="28">
        <f t="shared" ref="C9:I9" si="0">IF(SUM(C7:C8),SUM(C7:C8),"")</f>
        <v>13000</v>
      </c>
      <c r="D9" s="28">
        <f t="shared" si="0"/>
        <v>14300</v>
      </c>
      <c r="E9" s="28">
        <f t="shared" si="0"/>
        <v>17000</v>
      </c>
      <c r="F9" s="28">
        <f t="shared" si="0"/>
        <v>21000</v>
      </c>
      <c r="G9" s="28">
        <f t="shared" si="0"/>
        <v>24000</v>
      </c>
      <c r="H9" s="28">
        <f t="shared" si="0"/>
        <v>26000</v>
      </c>
      <c r="I9" s="27">
        <f t="shared" si="0"/>
        <v>115300</v>
      </c>
    </row>
    <row r="10" spans="2:9" ht="15">
      <c r="B10" s="11" t="s">
        <v>10</v>
      </c>
      <c r="C10" s="24">
        <v>12000</v>
      </c>
      <c r="D10" s="24">
        <v>14700</v>
      </c>
      <c r="E10" s="24">
        <v>16500</v>
      </c>
      <c r="F10" s="24">
        <v>22000</v>
      </c>
      <c r="G10" s="24">
        <v>25500</v>
      </c>
      <c r="H10" s="24">
        <v>24400</v>
      </c>
      <c r="I10" s="25">
        <f>IF(SUM(C10:H10),SUM(C10:H10),"")</f>
        <v>115100</v>
      </c>
    </row>
    <row r="11" spans="2:9" ht="15.75">
      <c r="B11" s="12" t="s">
        <v>11</v>
      </c>
      <c r="C11" s="4">
        <f t="shared" ref="C11:I11" si="1">IF(SUM(C9:C10),C10-C9,"")</f>
        <v>-1000</v>
      </c>
      <c r="D11" s="4">
        <f t="shared" si="1"/>
        <v>400</v>
      </c>
      <c r="E11" s="4">
        <f t="shared" si="1"/>
        <v>-500</v>
      </c>
      <c r="F11" s="4">
        <f t="shared" si="1"/>
        <v>1000</v>
      </c>
      <c r="G11" s="4">
        <f t="shared" si="1"/>
        <v>1500</v>
      </c>
      <c r="H11" s="4">
        <f t="shared" si="1"/>
        <v>-1600</v>
      </c>
      <c r="I11" s="6">
        <f t="shared" si="1"/>
        <v>-200</v>
      </c>
    </row>
    <row r="12" spans="2:9" ht="15.75">
      <c r="B12" s="12" t="s">
        <v>12</v>
      </c>
      <c r="C12" s="7">
        <f t="shared" ref="C12:H12" si="2">IF(C10,C11/C10,"")</f>
        <v>-8.3333333333333329E-2</v>
      </c>
      <c r="D12" s="7">
        <f t="shared" si="2"/>
        <v>2.7210884353741496E-2</v>
      </c>
      <c r="E12" s="7">
        <f t="shared" si="2"/>
        <v>-3.0303030303030304E-2</v>
      </c>
      <c r="F12" s="7">
        <f t="shared" si="2"/>
        <v>4.5454545454545456E-2</v>
      </c>
      <c r="G12" s="7">
        <f t="shared" si="2"/>
        <v>5.8823529411764705E-2</v>
      </c>
      <c r="H12" s="7">
        <f t="shared" si="2"/>
        <v>-6.5573770491803282E-2</v>
      </c>
      <c r="I12" s="8">
        <f>IF(SUM(I10),I11/I10,"")</f>
        <v>-1.7376194613379669E-3</v>
      </c>
    </row>
    <row r="13" spans="2:9" ht="12.75" customHeight="1">
      <c r="B13" s="10"/>
      <c r="C13" s="5"/>
      <c r="D13" s="5"/>
      <c r="E13" s="5"/>
      <c r="F13" s="5"/>
      <c r="G13" s="5"/>
      <c r="H13" s="5"/>
      <c r="I13" s="9"/>
    </row>
    <row r="14" spans="2:9">
      <c r="B14" s="10"/>
      <c r="C14" s="22" t="s">
        <v>13</v>
      </c>
      <c r="D14" s="23" t="s">
        <v>14</v>
      </c>
      <c r="E14" s="23" t="s">
        <v>15</v>
      </c>
      <c r="F14" s="23" t="s">
        <v>16</v>
      </c>
      <c r="G14" s="23" t="s">
        <v>17</v>
      </c>
      <c r="H14" s="23" t="s">
        <v>18</v>
      </c>
      <c r="I14" s="21" t="s">
        <v>19</v>
      </c>
    </row>
    <row r="15" spans="2:9" ht="15">
      <c r="B15" s="11" t="s">
        <v>7</v>
      </c>
      <c r="C15" s="24">
        <v>10000</v>
      </c>
      <c r="D15" s="24">
        <v>11000</v>
      </c>
      <c r="E15" s="24">
        <v>13000</v>
      </c>
      <c r="F15" s="24">
        <v>14000</v>
      </c>
      <c r="G15" s="24">
        <v>14000</v>
      </c>
      <c r="H15" s="24">
        <v>14000</v>
      </c>
      <c r="I15" s="25">
        <f>IF(SUM(C15:H15,C7:H7),SUM(C15:H15,C7:H7),"")</f>
        <v>160000</v>
      </c>
    </row>
    <row r="16" spans="2:9" ht="15">
      <c r="B16" s="11" t="s">
        <v>8</v>
      </c>
      <c r="C16" s="26">
        <v>3000</v>
      </c>
      <c r="D16" s="26">
        <v>3300</v>
      </c>
      <c r="E16" s="26">
        <v>4000</v>
      </c>
      <c r="F16" s="26">
        <v>4400</v>
      </c>
      <c r="G16" s="26">
        <v>5400</v>
      </c>
      <c r="H16" s="26">
        <v>6400</v>
      </c>
      <c r="I16" s="29">
        <f>IF(SUM(C16:H16,C8:H8),SUM(C16:H16,C8:H8),"")</f>
        <v>57800</v>
      </c>
    </row>
    <row r="17" spans="2:9" ht="15">
      <c r="B17" s="11" t="s">
        <v>9</v>
      </c>
      <c r="C17" s="28">
        <f t="shared" ref="C17:I17" si="3">IF(SUM(C15:C16),SUM(C15:C16),"")</f>
        <v>13000</v>
      </c>
      <c r="D17" s="28">
        <f t="shared" si="3"/>
        <v>14300</v>
      </c>
      <c r="E17" s="28">
        <f t="shared" si="3"/>
        <v>17000</v>
      </c>
      <c r="F17" s="28">
        <f>IF(SUM(F15:F16),SUM(F15:F16),"")</f>
        <v>18400</v>
      </c>
      <c r="G17" s="28">
        <f>IF(SUM(G15:G16),SUM(G15:G16),"")</f>
        <v>19400</v>
      </c>
      <c r="H17" s="28">
        <f>IF(SUM(H15:H16),SUM(H15:H16),"")</f>
        <v>20400</v>
      </c>
      <c r="I17" s="27">
        <f t="shared" si="3"/>
        <v>217800</v>
      </c>
    </row>
    <row r="18" spans="2:9" ht="15">
      <c r="B18" s="11" t="s">
        <v>10</v>
      </c>
      <c r="C18" s="24">
        <v>12000</v>
      </c>
      <c r="D18" s="24">
        <v>14700</v>
      </c>
      <c r="E18" s="24">
        <v>16500</v>
      </c>
      <c r="F18" s="24">
        <v>17500</v>
      </c>
      <c r="G18" s="24">
        <v>16500</v>
      </c>
      <c r="H18" s="24">
        <v>14500</v>
      </c>
      <c r="I18" s="25">
        <f>IF(SUM(C18:H18,C10:H10),SUM(C18:H18,C10:H10),"")</f>
        <v>206800</v>
      </c>
    </row>
    <row r="19" spans="2:9" ht="15.75">
      <c r="B19" s="13" t="s">
        <v>11</v>
      </c>
      <c r="C19" s="4">
        <f t="shared" ref="C19:I19" si="4">IF(SUM(C17:C18),C18-C17,"")</f>
        <v>-1000</v>
      </c>
      <c r="D19" s="4">
        <f t="shared" si="4"/>
        <v>400</v>
      </c>
      <c r="E19" s="4">
        <f t="shared" si="4"/>
        <v>-500</v>
      </c>
      <c r="F19" s="4">
        <f>IF(SUM(F17:F18),F18-F17,"")</f>
        <v>-900</v>
      </c>
      <c r="G19" s="4">
        <f>IF(SUM(G17:G18),G18-G17,"")</f>
        <v>-2900</v>
      </c>
      <c r="H19" s="4">
        <f>IF(SUM(H17:H18),H18-H17,"")</f>
        <v>-5900</v>
      </c>
      <c r="I19" s="6">
        <f t="shared" si="4"/>
        <v>-11000</v>
      </c>
    </row>
    <row r="20" spans="2:9" ht="18">
      <c r="B20" s="14" t="s">
        <v>12</v>
      </c>
      <c r="C20" s="18">
        <f t="shared" ref="C20:E20" si="5">IF(C18,C19/C18,"")</f>
        <v>-8.3333333333333329E-2</v>
      </c>
      <c r="D20" s="18">
        <f t="shared" si="5"/>
        <v>2.7210884353741496E-2</v>
      </c>
      <c r="E20" s="18">
        <f t="shared" si="5"/>
        <v>-3.0303030303030304E-2</v>
      </c>
      <c r="F20" s="18">
        <f>IF(F18,F19/F18,"")</f>
        <v>-5.1428571428571428E-2</v>
      </c>
      <c r="G20" s="18">
        <f>IF(G18,G19/G18,"")</f>
        <v>-0.17575757575757575</v>
      </c>
      <c r="H20" s="18">
        <f>IF(H18,H19/H18,"")</f>
        <v>-0.40689655172413791</v>
      </c>
      <c r="I20" s="19">
        <f>IF(SUM(I18),I19/I18,"")</f>
        <v>-5.3191489361702128E-2</v>
      </c>
    </row>
    <row r="21" spans="2:9" ht="13.5" thickBot="1">
      <c r="B21" s="15"/>
      <c r="C21" s="16"/>
      <c r="D21" s="16"/>
      <c r="E21" s="16"/>
      <c r="F21" s="16"/>
      <c r="G21" s="16"/>
      <c r="H21" s="16"/>
      <c r="I21" s="17"/>
    </row>
    <row r="23" spans="2:9">
      <c r="B23" s="2"/>
      <c r="C23" s="3"/>
      <c r="D23" s="3"/>
      <c r="E23" s="3"/>
      <c r="F23" s="3"/>
      <c r="G23" s="3"/>
      <c r="H23" s="3"/>
      <c r="I23" s="3"/>
    </row>
  </sheetData>
  <mergeCells count="1">
    <mergeCell ref="B23:I23"/>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FBFF836-D737-4A0E-A98C-4313813688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Annual Direct Labor Analysis</vt:lpstr>
      <vt:lpstr>'Annual Direct Labor Analysis'!Print_Area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Labor Origin Analysis</dc:title>
  <dc:creator/>
  <cp:lastModifiedBy/>
  <dcterms:created xsi:type="dcterms:W3CDTF">2015-12-31T08:52:31Z</dcterms:created>
  <dcterms:modified xsi:type="dcterms:W3CDTF">2015-12-31T08:52:33Z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TC018775269991</vt:lpwstr>
  </property>
</Properties>
</file>