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api"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richData/rdRichValueWebImage.xml" ContentType="application/vnd.ms-excel.rdrichvaluewebimage+xml"/>
  <Override PartName="/xl/richData/rdsupportingpropertybagstructure.xml" ContentType="application/vnd.ms-excel.rdsupportingpropertybagstructure+xml"/>
  <Override PartName="/xl/richData/richStyles.xml" ContentType="application/vnd.ms-excel.richstyles+xml"/>
  <Override PartName="/xl/richData/rdarray.xml" ContentType="application/vnd.ms-excel.rdarray+xml"/>
  <Override PartName="/xl/richData/rdRichValueTypes.xml" ContentType="application/vnd.ms-excel.rdrichvaluetypes+xml"/>
  <Override PartName="/xl/richData/rdrichvaluestructure.xml" ContentType="application/vnd.ms-excel.rdrichvaluestructure+xml"/>
  <Override PartName="/xl/richData/rdsupportingpropertybag.xml" ContentType="application/vnd.ms-excel.rdsupportingpropertybag+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filterPrivacy="1" codeName="ThisWorkbook"/>
  <bookViews>
    <workbookView xWindow="-109" yWindow="-109" windowWidth="23040" windowHeight="12715" tabRatio="672"/>
  </bookViews>
  <sheets>
    <sheet name="Welcome" sheetId="47" r:id="rId1"/>
    <sheet name="Periodic table" sheetId="24" r:id="rId2"/>
    <sheet name="PTSearch" sheetId="25" state="hidden" r:id="rId3"/>
    <sheet name="Elements" sheetId="23" r:id="rId4"/>
    <sheet name="Compound list" sheetId="50" r:id="rId5"/>
    <sheet name="Compound properties" sheetId="49" r:id="rId6"/>
    <sheet name="Quiz" sheetId="46" r:id="rId7"/>
    <sheet name="Learn more" sheetId="51" r:id="rId8"/>
  </sheets>
  <definedNames>
    <definedName name="Compund_List">PTSearch!$A$31</definedName>
    <definedName name="element_props">_xlfn.ANCHORARRAY(PTSearch!$B$5)</definedName>
    <definedName name="GiveFeedback">"Group 12"</definedName>
    <definedName name="gradient_fill">'Compound properties'!$W$11:$AF$11,'Compound properties'!$W$12:$AF$12,'Compound properties'!$W$13:$AF$13,'Compound properties'!$W$17:$AF$17,'Compound properties'!$W$18:$AF$18,'Compound properties'!$W$21:$AF$21,'Compound properties'!$W$22:$AF$22,'Compound properties'!$W$23:$AF$23,'Compound properties'!$W$26:$AF$26,'Compound properties'!$W$27:$AF$27,'Compound properties'!$W$28:$AF$28,'Compound properties'!$W$31:$AF$31,'Compound properties'!$W$32:$AF$32,'Compound properties'!$W$33:$AF$33,'Compound properties'!$W$34:$AF$34,'Compound properties'!$W$35:$AF$35,'Compound properties'!$W$36:$AF$36</definedName>
    <definedName name="pt_color">'Periodic table'!$T$13</definedName>
    <definedName name="pt_color_check">PTSearch!$A$2</definedName>
    <definedName name="pt_search">'Periodic table'!$J$13</definedName>
    <definedName name="select_each_ele">'Periodic table'!$D$7:$D$10,'Periodic table'!$D$12:$D$15,'Periodic table'!$F$12:$F$15,'Periodic table'!$D$17:$D$20,'Periodic table'!$F$17:$F$20,'Periodic table'!$D$22:$D$25,'Periodic table'!$D$27:$D$30,'Periodic table'!$D$32:$D$35,'Periodic table'!$D$37:$D$40,'Periodic table'!$F$22:$F$25,'Periodic table'!$F$27:$F$30,'Periodic table'!$F$32:$F$35,'Periodic table'!$F$37:$F$40,'Periodic table'!$H$22:$H$25,'Periodic table'!$H$27:$H$30,'Periodic table'!$J$22:$J$25,'Periodic table'!$J$27:$J$30,'Periodic table'!$J$32:$J$35,'Periodic table'!$J$37:$J$40,'Periodic table'!$J$42:$J$45,'Periodic table'!$J$47:$J$50,'Periodic table'!$L$22:$L$25,'Periodic table'!$L$27:$L$30,'Periodic table'!$L$32:$L$35,'Periodic table'!$L$37:$L$40,'Periodic table'!$L$42:$L$45,'Periodic table'!$L$47:$L$50,'Periodic table'!$N$22:$N$25,'Periodic table'!$N$27:$N$30,'Periodic table'!$N$32:$N$35,'Periodic table'!$N$37:$N$40,'Periodic table'!$N$42:$N$45,'Periodic table'!$N$47:$N$50,'Periodic table'!$P$22:$P$25,'Periodic table'!$P$27:$P$30,'Periodic table'!$P$32:$P$35,'Periodic table'!$P$37:$P$40,'Periodic table'!$P$42:$P$45,'Periodic table'!$P$47:$P$50,'Periodic table'!$R$22:$R$25,'Periodic table'!$R$27:$R$30,'Periodic table'!$R$32:$R$35,'Periodic table'!$R$37:$R$40,'Periodic table'!$R$42:$R$45,'Periodic table'!$R$47:$R$50,'Periodic table'!$T$22:$T$25,'Periodic table'!$T$27:$T$30,'Periodic table'!$T$32:$T$35,'Periodic table'!$T$37:$T$40,'Periodic table'!$T$42:$T$45,'Periodic table'!$T$47:$T$50,'Periodic table'!$V$22:$V$25,'Periodic table'!$V$27:$V$30,'Periodic table'!$V$32:$V$35,'Periodic table'!$V$37:$V$40,'Periodic table'!$V$42:$V$45,'Periodic table'!$V$47:$V$50,'Periodic table'!$X$22:$X$25,'Periodic table'!$X$27:$X$30,'Periodic table'!$X$32:$X$35,'Periodic table'!$X$37:$X$40,'Periodic table'!$X$42:$X$45,'Periodic table'!$X$47:$X$50,'Periodic table'!$Z$22:$Z$25,'Periodic table'!$Z$27:$Z$30,'Periodic table'!$Z$32:$Z$35,'Periodic table'!$Z$37:$Z$40,'Periodic table'!$Z$42:$Z$45,'Periodic table'!$Z$47:$Z$50,'Periodic table'!$AB$12:$AB$15,'Periodic table'!$AB$17:$AB$20,'Periodic table'!$AB$22:$AB$25,'Periodic table'!$AB$27:$AB$30,'Periodic table'!$AB$32:$AB$35,'Periodic table'!$AB$37:$AB$40,'Periodic table'!$AB$42:$AB$45,'Periodic table'!$AB$47:$AB$50,'Periodic table'!$AD$12:$AD$15,'Periodic table'!$AD$17:$AD$20,'Periodic table'!$AD$22:$AD$25,'Periodic table'!$AD$27:$AD$30,'Periodic table'!$AD$32:$AD$35,'Periodic table'!$AD$37:$AD$40,'Periodic table'!$AD$42:$AD$45,'Periodic table'!$AD$47:$AD$50,'Periodic table'!$AF$12:$AF$15,'Periodic table'!$AF$17:$AF$20,'Periodic table'!$AF$22:$AF$25,'Periodic table'!$AF$27:$AF$30,'Periodic table'!$AF$32:$AF$35,'Periodic table'!$AF$37:$AF$40,'Periodic table'!$AF$42:$AF$45,'Periodic table'!$AF$47:$AF$50,'Periodic table'!$AH$12:$AH$15,'Periodic table'!$AH$17:$AH$20,'Periodic table'!$AH$22:$AH$25,'Periodic table'!$AH$27:$AH$30,'Periodic table'!$AH$32:$AH$35,'Periodic table'!$AH$37:$AH$40,'Periodic table'!$AH$42:$AH$45,'Periodic table'!$AH$47:$AH$50,'Periodic table'!$AJ$12:$AJ$15,'Periodic table'!$AJ$17:$AJ$20,'Periodic table'!$AJ$22:$AJ$25,'Periodic table'!$AJ$27:$AJ$30</definedName>
    <definedName name="used_symbols" localSheetId="5">'Compound properties'!$W$9:$AF$9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55" i="49" l="1" a="1"/>
  <c r="AF55" i="49" s="1"/>
  <c r="AE55" i="49" a="1"/>
  <c r="AE55" i="49" s="1"/>
  <c r="AD55" i="49" a="1"/>
  <c r="AD55" i="49" s="1"/>
  <c r="AF54" i="49" a="1"/>
  <c r="AF54" i="49" s="1"/>
  <c r="AE54" i="49" a="1"/>
  <c r="AE54" i="49" s="1"/>
  <c r="AD54" i="49" a="1"/>
  <c r="AD54" i="49" s="1"/>
  <c r="AF53" i="49" a="1"/>
  <c r="AF53" i="49" s="1"/>
  <c r="AE53" i="49" a="1"/>
  <c r="AE53" i="49" s="1"/>
  <c r="AD53" i="49" a="1"/>
  <c r="AD53" i="49" s="1"/>
  <c r="AF50" i="49"/>
  <c r="AF50" i="49" a="1"/>
  <c r="AE50" i="49" a="1"/>
  <c r="AE50" i="49" s="1"/>
  <c r="AD50" i="49" a="1"/>
  <c r="AD50" i="49" s="1"/>
  <c r="AF49" i="49" a="1"/>
  <c r="AF49" i="49" s="1"/>
  <c r="AE49" i="49" a="1"/>
  <c r="AE49" i="49" s="1"/>
  <c r="AD49" i="49" a="1"/>
  <c r="AD49" i="49" s="1"/>
  <c r="AF48" i="49" a="1"/>
  <c r="AF48" i="49" s="1"/>
  <c r="AE48" i="49" a="1"/>
  <c r="AE48" i="49" s="1"/>
  <c r="AD48" i="49" a="1"/>
  <c r="AD48" i="49" s="1"/>
  <c r="AF45" i="49" a="1"/>
  <c r="AF45" i="49" s="1"/>
  <c r="AE45" i="49"/>
  <c r="AE45" i="49" a="1"/>
  <c r="AD45" i="49" a="1"/>
  <c r="AD45" i="49" s="1"/>
  <c r="AF42" i="49" a="1"/>
  <c r="AF42" i="49" s="1"/>
  <c r="AE42" i="49" a="1"/>
  <c r="AE42" i="49" s="1"/>
  <c r="AD42" i="49" a="1"/>
  <c r="AD42" i="49" s="1"/>
  <c r="AF39" i="49" a="1"/>
  <c r="AF39" i="49" s="1"/>
  <c r="AE39" i="49" a="1"/>
  <c r="AE39" i="49" s="1"/>
  <c r="AD39" i="49" a="1"/>
  <c r="AD39" i="49" s="1"/>
  <c r="AF36" i="49" a="1"/>
  <c r="AF36" i="49" s="1"/>
  <c r="AE36" i="49" a="1"/>
  <c r="AE36" i="49" s="1"/>
  <c r="AD36" i="49" a="1"/>
  <c r="AD36" i="49" s="1"/>
  <c r="AF35" i="49" a="1"/>
  <c r="AF35" i="49" s="1"/>
  <c r="AE35" i="49" a="1"/>
  <c r="AE35" i="49" s="1"/>
  <c r="AD35" i="49" a="1"/>
  <c r="AD35" i="49" s="1"/>
  <c r="AF34" i="49" a="1"/>
  <c r="AF34" i="49" s="1"/>
  <c r="AE34" i="49" a="1"/>
  <c r="AE34" i="49" s="1"/>
  <c r="AD34" i="49" a="1"/>
  <c r="AD34" i="49" s="1"/>
  <c r="AF33" i="49" a="1"/>
  <c r="AF33" i="49" s="1"/>
  <c r="AE33" i="49" a="1"/>
  <c r="AE33" i="49" s="1"/>
  <c r="AD33" i="49" a="1"/>
  <c r="AD33" i="49" s="1"/>
  <c r="AF32" i="49" a="1"/>
  <c r="AF32" i="49" s="1"/>
  <c r="AE32" i="49" a="1"/>
  <c r="AE32" i="49" s="1"/>
  <c r="AD32" i="49" a="1"/>
  <c r="AD32" i="49" s="1"/>
  <c r="AF31" i="49" a="1"/>
  <c r="AF31" i="49" s="1"/>
  <c r="AE31" i="49" a="1"/>
  <c r="AE31" i="49" s="1"/>
  <c r="AD31" i="49" a="1"/>
  <c r="AD31" i="49" s="1"/>
  <c r="AF28" i="49" a="1"/>
  <c r="AF28" i="49" s="1"/>
  <c r="AE28" i="49" a="1"/>
  <c r="AE28" i="49" s="1"/>
  <c r="AD28" i="49" a="1"/>
  <c r="AD28" i="49" s="1"/>
  <c r="AF27" i="49" a="1"/>
  <c r="AF27" i="49" s="1"/>
  <c r="AE27" i="49" a="1"/>
  <c r="AE27" i="49" s="1"/>
  <c r="AD27" i="49" a="1"/>
  <c r="AD27" i="49" s="1"/>
  <c r="AF26" i="49" a="1"/>
  <c r="AF26" i="49" s="1"/>
  <c r="AE26" i="49" a="1"/>
  <c r="AE26" i="49" s="1"/>
  <c r="AD26" i="49" a="1"/>
  <c r="AD26" i="49" s="1"/>
  <c r="AF23" i="49"/>
  <c r="AF23" i="49" a="1"/>
  <c r="AE23" i="49"/>
  <c r="AE23" i="49" a="1"/>
  <c r="AD23" i="49" a="1"/>
  <c r="AD23" i="49" s="1"/>
  <c r="AF22" i="49" a="1"/>
  <c r="AF22" i="49" s="1"/>
  <c r="AE22" i="49" a="1"/>
  <c r="AE22" i="49" s="1"/>
  <c r="AD22" i="49" a="1"/>
  <c r="AD22" i="49" s="1"/>
  <c r="AF21" i="49" a="1"/>
  <c r="AF21" i="49" s="1"/>
  <c r="AE21" i="49" a="1"/>
  <c r="AE21" i="49" s="1"/>
  <c r="AD21" i="49" a="1"/>
  <c r="AD21" i="49" s="1"/>
  <c r="AF18" i="49"/>
  <c r="AF18" i="49" a="1"/>
  <c r="AE18" i="49"/>
  <c r="AE18" i="49" a="1"/>
  <c r="AD18" i="49" a="1"/>
  <c r="AD18" i="49" s="1"/>
  <c r="AF17" i="49" a="1"/>
  <c r="AF17" i="49" s="1"/>
  <c r="AE17" i="49" a="1"/>
  <c r="AE17" i="49" s="1"/>
  <c r="AD17" i="49" a="1"/>
  <c r="AD17" i="49" s="1"/>
  <c r="AF16" i="49" a="1"/>
  <c r="AF16" i="49" s="1"/>
  <c r="AE16" i="49" a="1"/>
  <c r="AE16" i="49" s="1"/>
  <c r="AD16" i="49" a="1"/>
  <c r="AD16" i="49" s="1"/>
  <c r="AF13" i="49" a="1"/>
  <c r="AF13" i="49" s="1"/>
  <c r="AE13" i="49" a="1"/>
  <c r="AE13" i="49" s="1"/>
  <c r="AD13" i="49" a="1"/>
  <c r="AD13" i="49" s="1"/>
  <c r="AF12" i="49" a="1"/>
  <c r="AF12" i="49" s="1"/>
  <c r="AE12" i="49" a="1"/>
  <c r="AE12" i="49" s="1"/>
  <c r="AD12" i="49" a="1"/>
  <c r="AD12" i="49" s="1"/>
  <c r="AF11" i="49" a="1"/>
  <c r="AF11" i="49" s="1"/>
  <c r="AE11" i="49" a="1"/>
  <c r="AE11" i="49" s="1"/>
  <c r="AD11" i="49" a="1"/>
  <c r="AD11" i="49" s="1"/>
  <c r="AF10" i="49" a="1"/>
  <c r="AF10" i="49" s="1"/>
  <c r="AE10" i="49" a="1"/>
  <c r="AE10" i="49" s="1"/>
  <c r="AD10" i="49" a="1"/>
  <c r="AD10" i="49" s="1"/>
  <c r="AF9" i="49" a="1"/>
  <c r="AF9" i="49" s="1"/>
  <c r="AE9" i="49" a="1"/>
  <c r="AE9" i="49" s="1"/>
  <c r="AD9" i="49" a="1"/>
  <c r="AD9" i="49" s="1"/>
  <c r="G13" i="46" a="1"/>
  <c r="G21" i="46" a="1"/>
  <c r="C13" i="46" a="1"/>
  <c r="G11" i="46" a="1"/>
  <c r="G19" i="46" a="1"/>
  <c r="C11" i="46" a="1"/>
  <c r="G9" i="46" a="1"/>
  <c r="G17" i="46" a="1"/>
  <c r="C9" i="46" a="1"/>
  <c r="C19" i="46" a="1"/>
  <c r="C17" i="46" a="1"/>
  <c r="C17" i="46" l="1"/>
  <c r="C19" i="46"/>
  <c r="C9" i="46"/>
  <c r="G17" i="46"/>
  <c r="G9" i="46"/>
  <c r="C11" i="46"/>
  <c r="G19" i="46"/>
  <c r="G11" i="46"/>
  <c r="C13" i="46"/>
  <c r="A12" i="46" s="1"/>
  <c r="G21" i="46"/>
  <c r="E20" i="46" s="1"/>
  <c r="G13" i="46"/>
  <c r="E12" i="46" s="1"/>
  <c r="N9" i="49" a="1"/>
  <c r="N9" i="49" s="1"/>
  <c r="H9" i="49" a="1"/>
  <c r="H9" i="49" s="1"/>
  <c r="B9" i="49" a="1"/>
  <c r="B9" i="49" s="1"/>
  <c r="V3" i="49" a="1"/>
  <c r="V3" i="49" s="1"/>
  <c r="V6" i="49" a="1"/>
  <c r="V6" i="49" s="1"/>
  <c r="A31" i="25" a="1"/>
  <c r="A31" i="25" l="1"/>
  <c r="D9" i="50" a="1"/>
  <c r="D9" i="50" s="1"/>
  <c r="D10" i="50" a="1"/>
  <c r="D10" i="50" s="1"/>
  <c r="D11" i="50" a="1"/>
  <c r="D11" i="50" s="1"/>
  <c r="D12" i="50" a="1"/>
  <c r="D12" i="50" s="1"/>
  <c r="D13" i="50" a="1"/>
  <c r="D13" i="50" s="1"/>
  <c r="D14" i="50" a="1"/>
  <c r="D14" i="50" s="1"/>
  <c r="D15" i="50" a="1"/>
  <c r="D15" i="50" s="1"/>
  <c r="D16" i="50" a="1"/>
  <c r="D16" i="50" s="1"/>
  <c r="W6" i="49" a="1"/>
  <c r="B6" i="49"/>
  <c r="Z11" i="49" l="1" a="1"/>
  <c r="Z11" i="49" s="1"/>
  <c r="Y49" i="49" a="1"/>
  <c r="Y49" i="49" s="1"/>
  <c r="Y48" i="49" a="1"/>
  <c r="Y48" i="49" s="1"/>
  <c r="Y50" i="49" a="1"/>
  <c r="Y50" i="49" s="1"/>
  <c r="X13" i="49" a="1"/>
  <c r="X13" i="49" s="1"/>
  <c r="X28" i="49" a="1"/>
  <c r="X28" i="49" s="1"/>
  <c r="Y45" i="49" a="1"/>
  <c r="Y45" i="49" s="1"/>
  <c r="Y31" i="49" a="1"/>
  <c r="Y31" i="49" s="1"/>
  <c r="Y27" i="49" a="1"/>
  <c r="Y27" i="49" s="1"/>
  <c r="AA23" i="49" a="1"/>
  <c r="AA23" i="49" s="1"/>
  <c r="AA55" i="49" a="1"/>
  <c r="AA55" i="49" s="1"/>
  <c r="AA53" i="49" a="1"/>
  <c r="AA53" i="49" s="1"/>
  <c r="AB49" i="49" a="1"/>
  <c r="AB49" i="49" s="1"/>
  <c r="AA42" i="49" a="1"/>
  <c r="AA42" i="49" s="1"/>
  <c r="AA21" i="49" a="1"/>
  <c r="AA21" i="49" s="1"/>
  <c r="Z55" i="49" a="1"/>
  <c r="Z55" i="49" s="1"/>
  <c r="AB54" i="49" a="1"/>
  <c r="AB54" i="49" s="1"/>
  <c r="X54" i="49" a="1"/>
  <c r="X54" i="49" s="1"/>
  <c r="Z53" i="49" a="1"/>
  <c r="Z53" i="49" s="1"/>
  <c r="AC50" i="49" a="1"/>
  <c r="AC50" i="49" s="1"/>
  <c r="AA49" i="49" a="1"/>
  <c r="AA49" i="49" s="1"/>
  <c r="AC48" i="49" a="1"/>
  <c r="AC48" i="49" s="1"/>
  <c r="AB45" i="49" a="1"/>
  <c r="AB45" i="49" s="1"/>
  <c r="X45" i="49" a="1"/>
  <c r="X45" i="49" s="1"/>
  <c r="Z42" i="49" a="1"/>
  <c r="Z42" i="49" s="1"/>
  <c r="AB39" i="49" a="1"/>
  <c r="AB39" i="49" s="1"/>
  <c r="X39" i="49" a="1"/>
  <c r="X39" i="49" s="1"/>
  <c r="Z36" i="49" a="1"/>
  <c r="Z36" i="49" s="1"/>
  <c r="AB35" i="49" a="1"/>
  <c r="AB35" i="49" s="1"/>
  <c r="X35" i="49" a="1"/>
  <c r="X35" i="49" s="1"/>
  <c r="Z34" i="49" a="1"/>
  <c r="Z34" i="49" s="1"/>
  <c r="AB33" i="49" a="1"/>
  <c r="AB33" i="49" s="1"/>
  <c r="X33" i="49" a="1"/>
  <c r="X33" i="49" s="1"/>
  <c r="Z32" i="49" a="1"/>
  <c r="Z32" i="49" s="1"/>
  <c r="AB31" i="49" a="1"/>
  <c r="AB31" i="49" s="1"/>
  <c r="X31" i="49" a="1"/>
  <c r="X31" i="49" s="1"/>
  <c r="Z28" i="49" a="1"/>
  <c r="Z28" i="49" s="1"/>
  <c r="AB27" i="49" a="1"/>
  <c r="AB27" i="49" s="1"/>
  <c r="X27" i="49" a="1"/>
  <c r="X27" i="49" s="1"/>
  <c r="Z26" i="49" a="1"/>
  <c r="Z26" i="49" s="1"/>
  <c r="Z23" i="49" a="1"/>
  <c r="Z23" i="49" s="1"/>
  <c r="AB22" i="49" a="1"/>
  <c r="AB22" i="49" s="1"/>
  <c r="X22" i="49" a="1"/>
  <c r="X22" i="49" s="1"/>
  <c r="Z21" i="49" a="1"/>
  <c r="Z21" i="49" s="1"/>
  <c r="Z18" i="49" a="1"/>
  <c r="Z18" i="49" s="1"/>
  <c r="AB17" i="49" a="1"/>
  <c r="AB17" i="49" s="1"/>
  <c r="X17" i="49" a="1"/>
  <c r="X17" i="49" s="1"/>
  <c r="Z16" i="49" a="1"/>
  <c r="Z16" i="49" s="1"/>
  <c r="AB13" i="49" a="1"/>
  <c r="AB13" i="49" s="1"/>
  <c r="AB12" i="49" a="1"/>
  <c r="AB12" i="49" s="1"/>
  <c r="AB11" i="49" a="1"/>
  <c r="AB11" i="49" s="1"/>
  <c r="AB10" i="49" a="1"/>
  <c r="AB10" i="49" s="1"/>
  <c r="AB9" i="49" a="1"/>
  <c r="AB9" i="49" s="1"/>
  <c r="AB55" i="49" a="1"/>
  <c r="AB55" i="49" s="1"/>
  <c r="Z54" i="49" a="1"/>
  <c r="Z54" i="49" s="1"/>
  <c r="AB53" i="49" a="1"/>
  <c r="AB53" i="49" s="1"/>
  <c r="AA50" i="49" a="1"/>
  <c r="AA50" i="49" s="1"/>
  <c r="AA48" i="49" a="1"/>
  <c r="AA48" i="49" s="1"/>
  <c r="Z45" i="49" a="1"/>
  <c r="Z45" i="49" s="1"/>
  <c r="X42" i="49" a="1"/>
  <c r="X42" i="49" s="1"/>
  <c r="AB36" i="49" a="1"/>
  <c r="AB36" i="49" s="1"/>
  <c r="Z35" i="49" a="1"/>
  <c r="Z35" i="49" s="1"/>
  <c r="X34" i="49" a="1"/>
  <c r="X34" i="49" s="1"/>
  <c r="Z33" i="49" a="1"/>
  <c r="Z33" i="49" s="1"/>
  <c r="X32" i="49" a="1"/>
  <c r="X32" i="49" s="1"/>
  <c r="AB28" i="49" a="1"/>
  <c r="AB28" i="49" s="1"/>
  <c r="Z27" i="49" a="1"/>
  <c r="Z27" i="49" s="1"/>
  <c r="X26" i="49" a="1"/>
  <c r="X26" i="49" s="1"/>
  <c r="X23" i="49" a="1"/>
  <c r="X23" i="49" s="1"/>
  <c r="AB21" i="49" a="1"/>
  <c r="AB21" i="49" s="1"/>
  <c r="AB18" i="49" a="1"/>
  <c r="AB18" i="49" s="1"/>
  <c r="Z17" i="49" a="1"/>
  <c r="Z17" i="49" s="1"/>
  <c r="X16" i="49" a="1"/>
  <c r="X16" i="49" s="1"/>
  <c r="Z12" i="49" a="1"/>
  <c r="Z12" i="49" s="1"/>
  <c r="Z10" i="49" a="1"/>
  <c r="Z10" i="49" s="1"/>
  <c r="Y54" i="49" a="1"/>
  <c r="Y54" i="49" s="1"/>
  <c r="X49" i="49" a="1"/>
  <c r="X49" i="49" s="1"/>
  <c r="AC45" i="49" a="1"/>
  <c r="AC45" i="49" s="1"/>
  <c r="AC39" i="49" a="1"/>
  <c r="AC39" i="49" s="1"/>
  <c r="AA36" i="49" a="1"/>
  <c r="AA36" i="49" s="1"/>
  <c r="Y35" i="49" a="1"/>
  <c r="Y35" i="49" s="1"/>
  <c r="AC33" i="49" a="1"/>
  <c r="AC33" i="49" s="1"/>
  <c r="AA32" i="49" a="1"/>
  <c r="AA32" i="49" s="1"/>
  <c r="AA28" i="49" a="1"/>
  <c r="AA28" i="49" s="1"/>
  <c r="AC27" i="49" a="1"/>
  <c r="AC27" i="49" s="1"/>
  <c r="Y22" i="49" a="1"/>
  <c r="Y22" i="49" s="1"/>
  <c r="AC55" i="49" a="1"/>
  <c r="AC55" i="49" s="1"/>
  <c r="Y55" i="49" a="1"/>
  <c r="Y55" i="49" s="1"/>
  <c r="AA54" i="49" a="1"/>
  <c r="AA54" i="49" s="1"/>
  <c r="AC53" i="49" a="1"/>
  <c r="AC53" i="49" s="1"/>
  <c r="Y53" i="49" a="1"/>
  <c r="Y53" i="49" s="1"/>
  <c r="AB50" i="49" a="1"/>
  <c r="AB50" i="49" s="1"/>
  <c r="X50" i="49" a="1"/>
  <c r="X50" i="49" s="1"/>
  <c r="Z49" i="49" a="1"/>
  <c r="Z49" i="49" s="1"/>
  <c r="AB48" i="49" a="1"/>
  <c r="AB48" i="49" s="1"/>
  <c r="X48" i="49" a="1"/>
  <c r="X48" i="49" s="1"/>
  <c r="AA45" i="49" a="1"/>
  <c r="AA45" i="49" s="1"/>
  <c r="AC42" i="49" a="1"/>
  <c r="AC42" i="49" s="1"/>
  <c r="Y42" i="49" a="1"/>
  <c r="Y42" i="49" s="1"/>
  <c r="AA39" i="49" a="1"/>
  <c r="AA39" i="49" s="1"/>
  <c r="AC36" i="49" a="1"/>
  <c r="AC36" i="49" s="1"/>
  <c r="Y36" i="49" a="1"/>
  <c r="Y36" i="49" s="1"/>
  <c r="AA35" i="49" a="1"/>
  <c r="AA35" i="49" s="1"/>
  <c r="AC34" i="49" a="1"/>
  <c r="AC34" i="49" s="1"/>
  <c r="Y34" i="49" a="1"/>
  <c r="Y34" i="49" s="1"/>
  <c r="AA33" i="49" a="1"/>
  <c r="AA33" i="49" s="1"/>
  <c r="AC32" i="49" a="1"/>
  <c r="AC32" i="49" s="1"/>
  <c r="Y32" i="49" a="1"/>
  <c r="Y32" i="49" s="1"/>
  <c r="AA31" i="49" a="1"/>
  <c r="AA31" i="49" s="1"/>
  <c r="AC28" i="49" a="1"/>
  <c r="AC28" i="49" s="1"/>
  <c r="Y28" i="49" a="1"/>
  <c r="Y28" i="49" s="1"/>
  <c r="AA27" i="49" a="1"/>
  <c r="AA27" i="49" s="1"/>
  <c r="AC26" i="49" a="1"/>
  <c r="AC26" i="49" s="1"/>
  <c r="Y26" i="49" a="1"/>
  <c r="Y26" i="49" s="1"/>
  <c r="AC23" i="49" a="1"/>
  <c r="AC23" i="49" s="1"/>
  <c r="Y23" i="49" a="1"/>
  <c r="Y23" i="49" s="1"/>
  <c r="AA22" i="49" a="1"/>
  <c r="AA22" i="49" s="1"/>
  <c r="AC21" i="49" a="1"/>
  <c r="AC21" i="49" s="1"/>
  <c r="Y21" i="49" a="1"/>
  <c r="Y21" i="49" s="1"/>
  <c r="AC18" i="49" a="1"/>
  <c r="AC18" i="49" s="1"/>
  <c r="Y18" i="49" a="1"/>
  <c r="Y18" i="49" s="1"/>
  <c r="AA17" i="49" a="1"/>
  <c r="AA17" i="49" s="1"/>
  <c r="AC16" i="49" a="1"/>
  <c r="AC16" i="49" s="1"/>
  <c r="Y16" i="49" a="1"/>
  <c r="Y16" i="49" s="1"/>
  <c r="AA13" i="49" a="1"/>
  <c r="AA13" i="49" s="1"/>
  <c r="AA12" i="49" a="1"/>
  <c r="AA12" i="49" s="1"/>
  <c r="AA11" i="49" a="1"/>
  <c r="AA11" i="49" s="1"/>
  <c r="AA10" i="49" a="1"/>
  <c r="AA10" i="49" s="1"/>
  <c r="AA9" i="49" a="1"/>
  <c r="AA9" i="49" s="1"/>
  <c r="X55" i="49" a="1"/>
  <c r="X55" i="49" s="1"/>
  <c r="X53" i="49" a="1"/>
  <c r="X53" i="49" s="1"/>
  <c r="AC49" i="49" a="1"/>
  <c r="AC49" i="49" s="1"/>
  <c r="AB42" i="49" a="1"/>
  <c r="AB42" i="49" s="1"/>
  <c r="Z39" i="49" a="1"/>
  <c r="Z39" i="49" s="1"/>
  <c r="X36" i="49" a="1"/>
  <c r="X36" i="49" s="1"/>
  <c r="AB34" i="49" a="1"/>
  <c r="AB34" i="49" s="1"/>
  <c r="AB32" i="49" a="1"/>
  <c r="AB32" i="49" s="1"/>
  <c r="Z31" i="49" a="1"/>
  <c r="Z31" i="49" s="1"/>
  <c r="AB26" i="49" a="1"/>
  <c r="AB26" i="49" s="1"/>
  <c r="AB23" i="49" a="1"/>
  <c r="AB23" i="49" s="1"/>
  <c r="Z22" i="49" a="1"/>
  <c r="Z22" i="49" s="1"/>
  <c r="X21" i="49" a="1"/>
  <c r="X21" i="49" s="1"/>
  <c r="X18" i="49" a="1"/>
  <c r="X18" i="49" s="1"/>
  <c r="AB16" i="49" a="1"/>
  <c r="AB16" i="49" s="1"/>
  <c r="Z13" i="49" a="1"/>
  <c r="Z13" i="49" s="1"/>
  <c r="Z9" i="49" a="1"/>
  <c r="Z9" i="49" s="1"/>
  <c r="AC54" i="49" a="1"/>
  <c r="AC54" i="49" s="1"/>
  <c r="Z50" i="49" a="1"/>
  <c r="Z50" i="49" s="1"/>
  <c r="Z48" i="49" a="1"/>
  <c r="Z48" i="49" s="1"/>
  <c r="Y39" i="49" a="1"/>
  <c r="Y39" i="49" s="1"/>
  <c r="AC35" i="49" a="1"/>
  <c r="AC35" i="49" s="1"/>
  <c r="AA34" i="49" a="1"/>
  <c r="AA34" i="49" s="1"/>
  <c r="Y33" i="49" a="1"/>
  <c r="Y33" i="49" s="1"/>
  <c r="AC31" i="49" a="1"/>
  <c r="AC31" i="49" s="1"/>
  <c r="AA26" i="49" a="1"/>
  <c r="AA26" i="49" s="1"/>
  <c r="AC22" i="49" a="1"/>
  <c r="AC22" i="49" s="1"/>
  <c r="AC13" i="49" a="1"/>
  <c r="AC13" i="49" s="1"/>
  <c r="Y10" i="49" a="1"/>
  <c r="Y10" i="49" s="1"/>
  <c r="AC9" i="49" a="1"/>
  <c r="AC9" i="49" s="1"/>
  <c r="Y12" i="49" a="1"/>
  <c r="Y12" i="49" s="1"/>
  <c r="Y17" i="49" a="1"/>
  <c r="Y17" i="49" s="1"/>
  <c r="Y11" i="49" a="1"/>
  <c r="Y11" i="49" s="1"/>
  <c r="AA18" i="49" a="1"/>
  <c r="AA18" i="49" s="1"/>
  <c r="Y13" i="49" a="1"/>
  <c r="Y13" i="49" s="1"/>
  <c r="AC12" i="49" a="1"/>
  <c r="AC12" i="49" s="1"/>
  <c r="Y9" i="49" a="1"/>
  <c r="Y9" i="49" s="1"/>
  <c r="AC17" i="49" a="1"/>
  <c r="AC17" i="49" s="1"/>
  <c r="AA16" i="49" a="1"/>
  <c r="AA16" i="49" s="1"/>
  <c r="AC11" i="49" a="1"/>
  <c r="AC11" i="49" s="1"/>
  <c r="AC10" i="49" a="1"/>
  <c r="AC10" i="49" s="1"/>
  <c r="W6" i="49"/>
  <c r="X9" i="49" a="1"/>
  <c r="X9" i="49" s="1"/>
  <c r="X12" i="49" a="1"/>
  <c r="X12" i="49" s="1"/>
  <c r="X10" i="49" a="1"/>
  <c r="X10" i="49" s="1"/>
  <c r="X11" i="49" a="1"/>
  <c r="X11" i="49" s="1"/>
  <c r="W55" i="49" l="1" a="1"/>
  <c r="W55" i="49" s="1"/>
  <c r="W53" i="49" a="1"/>
  <c r="W53" i="49" s="1"/>
  <c r="W36" i="49" a="1"/>
  <c r="W36" i="49" s="1"/>
  <c r="W34" i="49" a="1"/>
  <c r="W34" i="49" s="1"/>
  <c r="W32" i="49" a="1"/>
  <c r="W32" i="49" s="1"/>
  <c r="W23" i="49" a="1"/>
  <c r="W23" i="49" s="1"/>
  <c r="W49" i="49" a="1"/>
  <c r="W49" i="49" s="1"/>
  <c r="W26" i="49" a="1"/>
  <c r="W26" i="49" s="1"/>
  <c r="W54" i="49" a="1"/>
  <c r="W54" i="49" s="1"/>
  <c r="W45" i="49" a="1"/>
  <c r="W45" i="49" s="1"/>
  <c r="W39" i="49" a="1"/>
  <c r="W39" i="49" s="1"/>
  <c r="W35" i="49" a="1"/>
  <c r="W35" i="49" s="1"/>
  <c r="W33" i="49" a="1"/>
  <c r="W33" i="49" s="1"/>
  <c r="W31" i="49" a="1"/>
  <c r="W31" i="49" s="1"/>
  <c r="W27" i="49" a="1"/>
  <c r="W27" i="49" s="1"/>
  <c r="W22" i="49" a="1"/>
  <c r="W22" i="49" s="1"/>
  <c r="W17" i="49" a="1"/>
  <c r="W17" i="49" s="1"/>
  <c r="W50" i="49" a="1"/>
  <c r="W50" i="49" s="1"/>
  <c r="W48" i="49" a="1"/>
  <c r="W48" i="49" s="1"/>
  <c r="W42" i="49" a="1"/>
  <c r="W42" i="49" s="1"/>
  <c r="W28" i="49" a="1"/>
  <c r="W28" i="49" s="1"/>
  <c r="W16" i="49" a="1"/>
  <c r="W16" i="49" s="1"/>
  <c r="W18" i="49" a="1"/>
  <c r="W18" i="49" s="1"/>
  <c r="W21" i="49" a="1"/>
  <c r="W21" i="49" s="1"/>
  <c r="W13" i="49" a="1"/>
  <c r="W13" i="49" s="1"/>
  <c r="W9" i="49" a="1"/>
  <c r="W9" i="49" s="1"/>
  <c r="W10" i="49" a="1"/>
  <c r="W10" i="49" s="1"/>
  <c r="W12" i="49" a="1"/>
  <c r="W12" i="49" s="1"/>
  <c r="W11" i="49" a="1"/>
  <c r="W11" i="49" s="1"/>
  <c r="C30" i="46" a="1"/>
  <c r="C30" i="46" s="1"/>
  <c r="A29" i="46" s="1"/>
  <c r="C27" i="46" l="1" a="1"/>
  <c r="C27" i="46" s="1"/>
  <c r="D9" i="23" a="1"/>
  <c r="D13" i="23" a="1"/>
  <c r="D17" i="23" a="1"/>
  <c r="D21" i="23" a="1"/>
  <c r="D25" i="23" a="1"/>
  <c r="D29" i="23" a="1"/>
  <c r="D33" i="23" a="1"/>
  <c r="D37" i="23" a="1"/>
  <c r="D41" i="23" a="1"/>
  <c r="D45" i="23" a="1"/>
  <c r="D49" i="23" a="1"/>
  <c r="D53" i="23" a="1"/>
  <c r="D57" i="23" a="1"/>
  <c r="D61" i="23" a="1"/>
  <c r="D65" i="23" a="1"/>
  <c r="D69" i="23" a="1"/>
  <c r="D73" i="23" a="1"/>
  <c r="D77" i="23" a="1"/>
  <c r="D81" i="23" a="1"/>
  <c r="D85" i="23" a="1"/>
  <c r="D89" i="23" a="1"/>
  <c r="D93" i="23" a="1"/>
  <c r="D97" i="23" a="1"/>
  <c r="D101" i="23" a="1"/>
  <c r="D105" i="23" a="1"/>
  <c r="D109" i="23" a="1"/>
  <c r="D113" i="23" a="1"/>
  <c r="D117" i="23" a="1"/>
  <c r="D121" i="23" a="1"/>
  <c r="D125" i="23" a="1"/>
  <c r="D14" i="23" a="1"/>
  <c r="D22" i="23" a="1"/>
  <c r="D30" i="23" a="1"/>
  <c r="D38" i="23" a="1"/>
  <c r="D46" i="23" a="1"/>
  <c r="D54" i="23" a="1"/>
  <c r="D58" i="23" a="1"/>
  <c r="D66" i="23" a="1"/>
  <c r="D82" i="23" a="1"/>
  <c r="D98" i="23" a="1"/>
  <c r="D114" i="23" a="1"/>
  <c r="D10" i="23" a="1"/>
  <c r="D18" i="23" a="1"/>
  <c r="D26" i="23" a="1"/>
  <c r="D34" i="23" a="1"/>
  <c r="D42" i="23" a="1"/>
  <c r="D50" i="23" a="1"/>
  <c r="D62" i="23" a="1"/>
  <c r="D74" i="23" a="1"/>
  <c r="D86" i="23" a="1"/>
  <c r="D102" i="23" a="1"/>
  <c r="D122" i="23" a="1"/>
  <c r="D11" i="23" a="1"/>
  <c r="D15" i="23" a="1"/>
  <c r="D19" i="23" a="1"/>
  <c r="D23" i="23" a="1"/>
  <c r="D27" i="23" a="1"/>
  <c r="D31" i="23" a="1"/>
  <c r="D35" i="23" a="1"/>
  <c r="D39" i="23" a="1"/>
  <c r="D43" i="23" a="1"/>
  <c r="D47" i="23" a="1"/>
  <c r="D51" i="23" a="1"/>
  <c r="D55" i="23" a="1"/>
  <c r="D59" i="23" a="1"/>
  <c r="D63" i="23" a="1"/>
  <c r="D67" i="23" a="1"/>
  <c r="D71" i="23" a="1"/>
  <c r="D75" i="23" a="1"/>
  <c r="D79" i="23" a="1"/>
  <c r="D83" i="23" a="1"/>
  <c r="D87" i="23" a="1"/>
  <c r="D91" i="23" a="1"/>
  <c r="D95" i="23" a="1"/>
  <c r="D99" i="23" a="1"/>
  <c r="D103" i="23" a="1"/>
  <c r="D107" i="23" a="1"/>
  <c r="D111" i="23" a="1"/>
  <c r="D115" i="23" a="1"/>
  <c r="D119" i="23" a="1"/>
  <c r="D123" i="23" a="1"/>
  <c r="D116" i="23" a="1"/>
  <c r="D124" i="23" a="1"/>
  <c r="D78" i="23" a="1"/>
  <c r="D94" i="23" a="1"/>
  <c r="D110" i="23" a="1"/>
  <c r="D126" i="23" a="1"/>
  <c r="D12" i="23" a="1"/>
  <c r="D16" i="23" a="1"/>
  <c r="D20" i="23" a="1"/>
  <c r="D24" i="23" a="1"/>
  <c r="D28" i="23" a="1"/>
  <c r="D32" i="23" a="1"/>
  <c r="D36" i="23" a="1"/>
  <c r="D40" i="23" a="1"/>
  <c r="D44" i="23" a="1"/>
  <c r="D48" i="23" a="1"/>
  <c r="D52" i="23" a="1"/>
  <c r="D56" i="23" a="1"/>
  <c r="D60" i="23" a="1"/>
  <c r="D64" i="23" a="1"/>
  <c r="D68" i="23" a="1"/>
  <c r="D72" i="23" a="1"/>
  <c r="D76" i="23" a="1"/>
  <c r="D80" i="23" a="1"/>
  <c r="D84" i="23" a="1"/>
  <c r="D88" i="23" a="1"/>
  <c r="D92" i="23" a="1"/>
  <c r="D96" i="23" a="1"/>
  <c r="D100" i="23" a="1"/>
  <c r="D104" i="23" a="1"/>
  <c r="D108" i="23" a="1"/>
  <c r="D112" i="23" a="1"/>
  <c r="D120" i="23" a="1"/>
  <c r="D70" i="23" a="1"/>
  <c r="D90" i="23" a="1"/>
  <c r="D106" i="23" a="1"/>
  <c r="D118" i="23" a="1"/>
  <c r="D9" i="24"/>
  <c r="F15" i="24" a="1"/>
  <c r="Z24" i="24"/>
  <c r="R29" i="24"/>
  <c r="L34" i="24"/>
  <c r="V39" i="24"/>
  <c r="V44" i="24"/>
  <c r="Z49" i="24"/>
  <c r="AB15" i="24" a="1"/>
  <c r="AB24" i="24"/>
  <c r="T29" i="24"/>
  <c r="N34" i="24"/>
  <c r="F39" i="24"/>
  <c r="AL40" i="24" a="1"/>
  <c r="L49" i="24"/>
  <c r="D14" i="24"/>
  <c r="AH20" i="24" a="1"/>
  <c r="Z25" i="24" a="1"/>
  <c r="R30" i="24" a="1"/>
  <c r="L35" i="24" a="1"/>
  <c r="F40" i="24" a="1"/>
  <c r="L45" i="24" a="1"/>
  <c r="P50" i="24" a="1"/>
  <c r="AF15" i="24" a="1"/>
  <c r="AF24" i="24"/>
  <c r="X29" i="24"/>
  <c r="R34" i="24"/>
  <c r="L39" i="24"/>
  <c r="L44" i="24"/>
  <c r="P49" i="24"/>
  <c r="D19" i="24"/>
  <c r="AL20" i="24" a="1"/>
  <c r="AD25" i="24" a="1"/>
  <c r="V30" i="24" a="1"/>
  <c r="P35" i="24" a="1"/>
  <c r="L40" i="24" a="1"/>
  <c r="P45" i="24" a="1"/>
  <c r="T50" i="24" a="1"/>
  <c r="AJ15" i="24" a="1"/>
  <c r="AJ24" i="24"/>
  <c r="AB29" i="24"/>
  <c r="AL34" i="24"/>
  <c r="AF39" i="24"/>
  <c r="AF44" i="24"/>
  <c r="AJ49" i="24"/>
  <c r="AL14" i="24"/>
  <c r="V24" i="24"/>
  <c r="N29" i="24"/>
  <c r="F34" i="24"/>
  <c r="AJ45" i="24" a="1"/>
  <c r="J34" i="24"/>
  <c r="AL45" i="24" a="1"/>
  <c r="V49" i="24"/>
  <c r="Z34" i="24"/>
  <c r="D15" i="24" a="1"/>
  <c r="AD19" i="24"/>
  <c r="F25" i="24" a="1"/>
  <c r="AH29" i="24"/>
  <c r="AB34" i="24"/>
  <c r="AL39" i="24"/>
  <c r="AL44" i="24"/>
  <c r="L50" i="24" a="1"/>
  <c r="AF19" i="24"/>
  <c r="H25" i="24" a="1"/>
  <c r="AJ29" i="24"/>
  <c r="AD34" i="24"/>
  <c r="X39" i="24"/>
  <c r="X44" i="24"/>
  <c r="AB49" i="24"/>
  <c r="AD14" i="24"/>
  <c r="N24" i="24"/>
  <c r="F29" i="24"/>
  <c r="AH30" i="24" a="1"/>
  <c r="AB35" i="24" a="1"/>
  <c r="X40" i="24" a="1"/>
  <c r="AB45" i="24" a="1"/>
  <c r="AF50" i="24" a="1"/>
  <c r="AJ19" i="24"/>
  <c r="L25" i="24" a="1"/>
  <c r="D30" i="24" a="1"/>
  <c r="AH34" i="24"/>
  <c r="AB39" i="24"/>
  <c r="AB44" i="24"/>
  <c r="AF49" i="24"/>
  <c r="AH14" i="24"/>
  <c r="R24" i="24"/>
  <c r="J29" i="24"/>
  <c r="AL30" i="24" a="1"/>
  <c r="AF35" i="24" a="1"/>
  <c r="AB40" i="24" a="1"/>
  <c r="AF45" i="24" a="1"/>
  <c r="AJ50" i="24" a="1"/>
  <c r="D20" i="24" a="1"/>
  <c r="P25" i="24" a="1"/>
  <c r="H30" i="24" a="1"/>
  <c r="R35" i="24" a="1"/>
  <c r="N40" i="24" a="1"/>
  <c r="R45" i="24" a="1"/>
  <c r="V50" i="24" a="1"/>
  <c r="AL15" i="24" a="1"/>
  <c r="AL24" i="24"/>
  <c r="AD29" i="24"/>
  <c r="R44" i="24"/>
  <c r="AB19" i="24"/>
  <c r="T39" i="24"/>
  <c r="X30" i="24" a="1"/>
  <c r="AD20" i="24" a="1"/>
  <c r="V25" i="24" a="1"/>
  <c r="N30" i="24" a="1"/>
  <c r="X35" i="24" a="1"/>
  <c r="T40" i="24" a="1"/>
  <c r="X45" i="24" a="1"/>
  <c r="AB50" i="24" a="1"/>
  <c r="AF20" i="24" a="1"/>
  <c r="X25" i="24" a="1"/>
  <c r="P30" i="24" a="1"/>
  <c r="J35" i="24" a="1"/>
  <c r="D40" i="24" a="1"/>
  <c r="J45" i="24" a="1"/>
  <c r="N50" i="24" a="1"/>
  <c r="AD15" i="24" a="1"/>
  <c r="AD24" i="24"/>
  <c r="V29" i="24"/>
  <c r="P34" i="24"/>
  <c r="J39" i="24"/>
  <c r="J44" i="24"/>
  <c r="N49" i="24"/>
  <c r="F14" i="24"/>
  <c r="AJ20" i="24" a="1"/>
  <c r="AB25" i="24" a="1"/>
  <c r="T30" i="24" a="1"/>
  <c r="N35" i="24" a="1"/>
  <c r="J40" i="24" a="1"/>
  <c r="N45" i="24" a="1"/>
  <c r="R50" i="24" a="1"/>
  <c r="AH15" i="24" a="1"/>
  <c r="AH24" i="24"/>
  <c r="Z29" i="24"/>
  <c r="T34" i="24"/>
  <c r="N39" i="24"/>
  <c r="N44" i="24"/>
  <c r="R49" i="24"/>
  <c r="F19" i="24"/>
  <c r="D24" i="24"/>
  <c r="AF25" i="24" a="1"/>
  <c r="D34" i="24"/>
  <c r="AH35" i="24" a="1"/>
  <c r="AD40" i="24" a="1"/>
  <c r="AH45" i="24" a="1"/>
  <c r="AL50" i="24" a="1"/>
  <c r="F20" i="24" a="1"/>
  <c r="R25" i="24" a="1"/>
  <c r="J30" i="24" a="1"/>
  <c r="D35" i="24" a="1"/>
  <c r="AH39" i="24"/>
  <c r="AH44" i="24"/>
  <c r="AL49" i="24"/>
  <c r="AB20" i="24" a="1"/>
  <c r="T25" i="24" a="1"/>
  <c r="L30" i="24" a="1"/>
  <c r="F35" i="24" a="1"/>
  <c r="AJ39" i="24"/>
  <c r="AJ44" i="24"/>
  <c r="J50" i="24" a="1"/>
  <c r="V45" i="24" a="1"/>
  <c r="AJ35" i="24" a="1"/>
  <c r="D10" i="24" a="1"/>
  <c r="P29" i="24"/>
  <c r="AH40" i="24" a="1"/>
  <c r="X34" i="24"/>
  <c r="AF29" i="24"/>
  <c r="X49" i="24"/>
  <c r="AL10" i="24" a="1"/>
  <c r="J24" i="24"/>
  <c r="AL25" i="24" a="1"/>
  <c r="AD30" i="24" a="1"/>
  <c r="D39" i="24"/>
  <c r="AJ40" i="24" a="1"/>
  <c r="J49" i="24"/>
  <c r="AB14" i="24"/>
  <c r="L24" i="24"/>
  <c r="D29" i="24"/>
  <c r="AF30" i="24" a="1"/>
  <c r="Z35" i="24" a="1"/>
  <c r="V40" i="24" a="1"/>
  <c r="Z45" i="24" a="1"/>
  <c r="AD50" i="24" a="1"/>
  <c r="AH19" i="24"/>
  <c r="J25" i="24" a="1"/>
  <c r="AL29" i="24"/>
  <c r="AF34" i="24"/>
  <c r="Z39" i="24"/>
  <c r="Z44" i="24"/>
  <c r="AD49" i="24"/>
  <c r="AF14" i="24"/>
  <c r="P24" i="24"/>
  <c r="H29" i="24"/>
  <c r="AJ30" i="24" a="1"/>
  <c r="AD35" i="24" a="1"/>
  <c r="Z40" i="24" a="1"/>
  <c r="AD45" i="24" a="1"/>
  <c r="AH50" i="24" a="1"/>
  <c r="AL19" i="24"/>
  <c r="N25" i="24" a="1"/>
  <c r="F30" i="24" a="1"/>
  <c r="AJ34" i="24"/>
  <c r="AD39" i="24"/>
  <c r="AD44" i="24"/>
  <c r="AH49" i="24"/>
  <c r="AJ14" i="24"/>
  <c r="T24" i="24"/>
  <c r="L29" i="24"/>
  <c r="V34" i="24"/>
  <c r="P39" i="24"/>
  <c r="P44" i="24"/>
  <c r="T49" i="24"/>
  <c r="AL9" i="24"/>
  <c r="F24" i="24"/>
  <c r="AH25" i="24" a="1"/>
  <c r="Z30" i="24" a="1"/>
  <c r="T35" i="24" a="1"/>
  <c r="P40" i="24" a="1"/>
  <c r="T45" i="24" a="1"/>
  <c r="X50" i="24" a="1"/>
  <c r="H24" i="24"/>
  <c r="AJ25" i="24" a="1"/>
  <c r="AB30" i="24" a="1"/>
  <c r="V35" i="24" a="1"/>
  <c r="R40" i="24" a="1"/>
  <c r="Z50" i="24" a="1"/>
  <c r="AF40" i="24" a="1"/>
  <c r="X24" i="24"/>
  <c r="AL35" i="24" a="1"/>
  <c r="R39" i="24"/>
  <c r="D25" i="24" a="1"/>
  <c r="T44" i="24"/>
  <c r="D25" i="24" l="1"/>
  <c r="AL35" i="24"/>
  <c r="AF40" i="24"/>
  <c r="Z50" i="24"/>
  <c r="R40" i="24"/>
  <c r="V35" i="24"/>
  <c r="AB30" i="24"/>
  <c r="AJ25" i="24"/>
  <c r="X50" i="24"/>
  <c r="T45" i="24"/>
  <c r="P40" i="24"/>
  <c r="T35" i="24"/>
  <c r="Z30" i="24"/>
  <c r="AH25" i="24"/>
  <c r="F30" i="24"/>
  <c r="N25" i="24"/>
  <c r="AH50" i="24"/>
  <c r="AD45" i="24"/>
  <c r="Z40" i="24"/>
  <c r="AD35" i="24"/>
  <c r="AJ30" i="24"/>
  <c r="J25" i="24"/>
  <c r="AD50" i="24"/>
  <c r="Z45" i="24"/>
  <c r="V40" i="24"/>
  <c r="Z35" i="24"/>
  <c r="AF30" i="24"/>
  <c r="AJ40" i="24"/>
  <c r="AD30" i="24"/>
  <c r="AL25" i="24"/>
  <c r="AL10" i="24"/>
  <c r="AH40" i="24"/>
  <c r="D10" i="24"/>
  <c r="AJ35" i="24"/>
  <c r="V45" i="24"/>
  <c r="J50" i="24"/>
  <c r="F35" i="24"/>
  <c r="L30" i="24"/>
  <c r="T25" i="24"/>
  <c r="AB20" i="24"/>
  <c r="D35" i="24"/>
  <c r="J30" i="24"/>
  <c r="R25" i="24"/>
  <c r="F20" i="24"/>
  <c r="AL50" i="24"/>
  <c r="AH45" i="24"/>
  <c r="AD40" i="24"/>
  <c r="AH35" i="24"/>
  <c r="AF25" i="24"/>
  <c r="AH15" i="24"/>
  <c r="R50" i="24"/>
  <c r="N45" i="24"/>
  <c r="J40" i="24"/>
  <c r="N35" i="24"/>
  <c r="T30" i="24"/>
  <c r="AB25" i="24"/>
  <c r="AJ20" i="24"/>
  <c r="AD15" i="24"/>
  <c r="N50" i="24"/>
  <c r="J45" i="24"/>
  <c r="D40" i="24"/>
  <c r="J35" i="24"/>
  <c r="P30" i="24"/>
  <c r="X25" i="24"/>
  <c r="AF20" i="24"/>
  <c r="AB50" i="24"/>
  <c r="X45" i="24"/>
  <c r="T40" i="24"/>
  <c r="X35" i="24"/>
  <c r="N30" i="24"/>
  <c r="V25" i="24"/>
  <c r="AD20" i="24"/>
  <c r="X30" i="24"/>
  <c r="AL15" i="24"/>
  <c r="V50" i="24"/>
  <c r="R45" i="24"/>
  <c r="N40" i="24"/>
  <c r="R35" i="24"/>
  <c r="H30" i="24"/>
  <c r="P25" i="24"/>
  <c r="D20" i="24"/>
  <c r="AJ50" i="24"/>
  <c r="AF45" i="24"/>
  <c r="AB40" i="24"/>
  <c r="AF35" i="24"/>
  <c r="AL30" i="24"/>
  <c r="D30" i="24"/>
  <c r="L25" i="24"/>
  <c r="AF50" i="24"/>
  <c r="AB45" i="24"/>
  <c r="X40" i="24"/>
  <c r="AB35" i="24"/>
  <c r="AH30" i="24"/>
  <c r="H25" i="24"/>
  <c r="L50" i="24"/>
  <c r="F25" i="24"/>
  <c r="D15" i="24"/>
  <c r="AL45" i="24"/>
  <c r="AJ45" i="24"/>
  <c r="AJ15" i="24"/>
  <c r="T50" i="24"/>
  <c r="P45" i="24"/>
  <c r="L40" i="24"/>
  <c r="P35" i="24"/>
  <c r="V30" i="24"/>
  <c r="AD25" i="24"/>
  <c r="AL20" i="24"/>
  <c r="AF15" i="24"/>
  <c r="P50" i="24"/>
  <c r="L45" i="24"/>
  <c r="F40" i="24"/>
  <c r="L35" i="24"/>
  <c r="R30" i="24"/>
  <c r="Z25" i="24"/>
  <c r="AH20" i="24"/>
  <c r="AL40" i="24"/>
  <c r="AB15" i="24"/>
  <c r="F15" i="24"/>
  <c r="D118" i="23"/>
  <c r="D106" i="23"/>
  <c r="D90" i="23"/>
  <c r="D70" i="23"/>
  <c r="D120" i="23"/>
  <c r="D112" i="23"/>
  <c r="D108" i="23"/>
  <c r="D104" i="23"/>
  <c r="D100" i="23"/>
  <c r="D96" i="23"/>
  <c r="D92" i="23"/>
  <c r="D88" i="23"/>
  <c r="D84" i="23"/>
  <c r="D80" i="23"/>
  <c r="D76" i="23"/>
  <c r="D72" i="23"/>
  <c r="D68" i="23"/>
  <c r="D64" i="23"/>
  <c r="D60" i="23"/>
  <c r="D56" i="23"/>
  <c r="D52" i="23"/>
  <c r="D48" i="23"/>
  <c r="D44" i="23"/>
  <c r="D40" i="23"/>
  <c r="D36" i="23"/>
  <c r="D32" i="23"/>
  <c r="D28" i="23"/>
  <c r="D24" i="23"/>
  <c r="D20" i="23"/>
  <c r="D16" i="23"/>
  <c r="D12" i="23"/>
  <c r="D126" i="23"/>
  <c r="D110" i="23"/>
  <c r="D94" i="23"/>
  <c r="D78" i="23"/>
  <c r="D124" i="23"/>
  <c r="D116" i="23"/>
  <c r="D123" i="23"/>
  <c r="D119" i="23"/>
  <c r="D115" i="23"/>
  <c r="D111" i="23"/>
  <c r="D107" i="23"/>
  <c r="D103" i="23"/>
  <c r="D99" i="23"/>
  <c r="D95" i="23"/>
  <c r="D91" i="23"/>
  <c r="D87" i="23"/>
  <c r="D83" i="23"/>
  <c r="D79" i="23"/>
  <c r="D75" i="23"/>
  <c r="D71" i="23"/>
  <c r="D67" i="23"/>
  <c r="D63" i="23"/>
  <c r="D59" i="23"/>
  <c r="D55" i="23"/>
  <c r="D51" i="23"/>
  <c r="D47" i="23"/>
  <c r="D43" i="23"/>
  <c r="D39" i="23"/>
  <c r="D35" i="23"/>
  <c r="D31" i="23"/>
  <c r="D27" i="23"/>
  <c r="D23" i="23"/>
  <c r="D19" i="23"/>
  <c r="D15" i="23"/>
  <c r="D11" i="23"/>
  <c r="D122" i="23"/>
  <c r="D102" i="23"/>
  <c r="D86" i="23"/>
  <c r="D74" i="23"/>
  <c r="D62" i="23"/>
  <c r="D50" i="23"/>
  <c r="D42" i="23"/>
  <c r="D34" i="23"/>
  <c r="D26" i="23"/>
  <c r="D18" i="23"/>
  <c r="D10" i="23"/>
  <c r="D114" i="23"/>
  <c r="D98" i="23"/>
  <c r="D82" i="23"/>
  <c r="D66" i="23"/>
  <c r="D58" i="23"/>
  <c r="D54" i="23"/>
  <c r="D46" i="23"/>
  <c r="D38" i="23"/>
  <c r="D30" i="23"/>
  <c r="D22" i="23"/>
  <c r="D14" i="23"/>
  <c r="D125" i="23"/>
  <c r="D121" i="23"/>
  <c r="D117" i="23"/>
  <c r="D113" i="23"/>
  <c r="D109" i="23"/>
  <c r="D105" i="23"/>
  <c r="D101" i="23"/>
  <c r="D97" i="23"/>
  <c r="D93" i="23"/>
  <c r="D89" i="23"/>
  <c r="D85" i="23"/>
  <c r="D81" i="23"/>
  <c r="D77" i="23"/>
  <c r="D73" i="23"/>
  <c r="D69" i="23"/>
  <c r="D65" i="23"/>
  <c r="D61" i="23"/>
  <c r="D57" i="23"/>
  <c r="D53" i="23"/>
  <c r="D49" i="23"/>
  <c r="D45" i="23"/>
  <c r="D41" i="23"/>
  <c r="D37" i="23"/>
  <c r="D33" i="23"/>
  <c r="D29" i="23"/>
  <c r="D25" i="23"/>
  <c r="D21" i="23"/>
  <c r="D17" i="23"/>
  <c r="D13" i="23"/>
  <c r="D9" i="23"/>
  <c r="C32" i="46" a="1"/>
  <c r="C32" i="46" s="1"/>
  <c r="A31" i="46" s="1"/>
  <c r="G32" i="46" a="1"/>
  <c r="G32" i="46" s="1"/>
  <c r="E31" i="46" s="1"/>
  <c r="G30" i="46" a="1"/>
  <c r="G30" i="46" s="1"/>
  <c r="E29" i="46" s="1"/>
  <c r="G27" i="46" a="1"/>
  <c r="G27" i="46" s="1"/>
  <c r="A10" i="46"/>
  <c r="A8" i="46"/>
  <c r="A18" i="46"/>
  <c r="A16" i="46"/>
  <c r="E18" i="46"/>
  <c r="E16" i="46"/>
  <c r="E10" i="46"/>
  <c r="E8" i="46"/>
  <c r="C21" i="46" a="1"/>
  <c r="C21" i="46" l="1"/>
  <c r="A20" i="46" s="1"/>
  <c r="E15" i="46"/>
  <c r="B5" i="25" l="1" a="1"/>
  <c r="B5" i="25" s="1"/>
  <c r="AF32" i="25" l="1" a="1"/>
  <c r="AF32" i="25" s="1"/>
  <c r="P32" i="25" a="1"/>
  <c r="P32" i="25" s="1"/>
  <c r="AL27" i="25" a="1"/>
  <c r="AL27" i="25" s="1"/>
  <c r="V27" i="25" a="1"/>
  <c r="V27" i="25" s="1"/>
  <c r="F27" i="25" a="1"/>
  <c r="F27" i="25" s="1"/>
  <c r="AH17" i="25" a="1"/>
  <c r="AH17" i="25" s="1"/>
  <c r="AH12" i="25" a="1"/>
  <c r="AH12" i="25" s="1"/>
  <c r="AL7" i="25" a="1"/>
  <c r="AL7" i="25" s="1"/>
  <c r="AL47" i="25" a="1"/>
  <c r="AL47" i="25" s="1"/>
  <c r="AJ47" i="25" a="1"/>
  <c r="AJ47" i="25" s="1"/>
  <c r="AH47" i="25" a="1"/>
  <c r="AH47" i="25" s="1"/>
  <c r="AF47" i="25" a="1"/>
  <c r="AF47" i="25" s="1"/>
  <c r="AD47" i="25" a="1"/>
  <c r="AD47" i="25" s="1"/>
  <c r="AB47" i="25" a="1"/>
  <c r="AB47" i="25" s="1"/>
  <c r="Z47" i="25" a="1"/>
  <c r="Z47" i="25" s="1"/>
  <c r="X47" i="25" a="1"/>
  <c r="X47" i="25" s="1"/>
  <c r="V47" i="25" a="1"/>
  <c r="V47" i="25" s="1"/>
  <c r="T47" i="25" a="1"/>
  <c r="T47" i="25" s="1"/>
  <c r="R47" i="25" a="1"/>
  <c r="R47" i="25" s="1"/>
  <c r="P47" i="25" a="1"/>
  <c r="P47" i="25" s="1"/>
  <c r="N47" i="25" a="1"/>
  <c r="N47" i="25" s="1"/>
  <c r="L47" i="25" a="1"/>
  <c r="L47" i="25" s="1"/>
  <c r="J47" i="25" a="1"/>
  <c r="J47" i="25" s="1"/>
  <c r="AL46" i="25"/>
  <c r="AJ46" i="25"/>
  <c r="AH46" i="25"/>
  <c r="AF46" i="25"/>
  <c r="AD46" i="25"/>
  <c r="AB46" i="25"/>
  <c r="Z46" i="25"/>
  <c r="X46" i="25"/>
  <c r="V46" i="25"/>
  <c r="T46" i="25"/>
  <c r="R46" i="25"/>
  <c r="P46" i="25"/>
  <c r="N46" i="25"/>
  <c r="L46" i="25"/>
  <c r="J46" i="25"/>
  <c r="AL45" i="25"/>
  <c r="AJ45" i="25"/>
  <c r="AH45" i="25"/>
  <c r="AF45" i="25"/>
  <c r="AD45" i="25"/>
  <c r="AB45" i="25"/>
  <c r="Z45" i="25"/>
  <c r="X45" i="25"/>
  <c r="V45" i="25"/>
  <c r="T45" i="25"/>
  <c r="R45" i="25"/>
  <c r="P45" i="25"/>
  <c r="N45" i="25"/>
  <c r="L45" i="25"/>
  <c r="J45" i="25"/>
  <c r="AL42" i="25" a="1"/>
  <c r="AL42" i="25" s="1"/>
  <c r="AJ42" i="25" a="1"/>
  <c r="AJ42" i="25" s="1"/>
  <c r="AH42" i="25" a="1"/>
  <c r="AH42" i="25" s="1"/>
  <c r="AF42" i="25" a="1"/>
  <c r="AF42" i="25" s="1"/>
  <c r="AD42" i="25" a="1"/>
  <c r="AD42" i="25" s="1"/>
  <c r="AB42" i="25" a="1"/>
  <c r="AB42" i="25" s="1"/>
  <c r="Z42" i="25" a="1"/>
  <c r="Z42" i="25" s="1"/>
  <c r="X42" i="25" a="1"/>
  <c r="X42" i="25" s="1"/>
  <c r="V42" i="25" a="1"/>
  <c r="V42" i="25" s="1"/>
  <c r="T42" i="25" a="1"/>
  <c r="T42" i="25" s="1"/>
  <c r="R42" i="25" a="1"/>
  <c r="R42" i="25" s="1"/>
  <c r="P42" i="25" a="1"/>
  <c r="P42" i="25" s="1"/>
  <c r="N42" i="25" a="1"/>
  <c r="N42" i="25" s="1"/>
  <c r="L42" i="25" a="1"/>
  <c r="L42" i="25" s="1"/>
  <c r="J42" i="25" a="1"/>
  <c r="J42" i="25" s="1"/>
  <c r="AL41" i="25"/>
  <c r="AJ41" i="25"/>
  <c r="AH41" i="25"/>
  <c r="AF41" i="25"/>
  <c r="AD41" i="25"/>
  <c r="AB41" i="25"/>
  <c r="Z41" i="25"/>
  <c r="X41" i="25"/>
  <c r="V41" i="25"/>
  <c r="T41" i="25"/>
  <c r="R41" i="25"/>
  <c r="P41" i="25"/>
  <c r="N41" i="25"/>
  <c r="L41" i="25"/>
  <c r="J41" i="25"/>
  <c r="AL40" i="25"/>
  <c r="AJ40" i="25"/>
  <c r="AH40" i="25"/>
  <c r="AF40" i="25"/>
  <c r="AD40" i="25"/>
  <c r="AB40" i="25"/>
  <c r="Z40" i="25"/>
  <c r="X40" i="25"/>
  <c r="V40" i="25"/>
  <c r="T40" i="25"/>
  <c r="R40" i="25"/>
  <c r="P40" i="25"/>
  <c r="N40" i="25"/>
  <c r="L40" i="25"/>
  <c r="J40" i="25"/>
  <c r="AL37" i="25" a="1"/>
  <c r="AL37" i="25" s="1"/>
  <c r="AJ37" i="25" a="1"/>
  <c r="AJ37" i="25" s="1"/>
  <c r="AH37" i="25" a="1"/>
  <c r="AH37" i="25" s="1"/>
  <c r="AF37" i="25" a="1"/>
  <c r="AF37" i="25" s="1"/>
  <c r="AD37" i="25" a="1"/>
  <c r="AD37" i="25" s="1"/>
  <c r="AB37" i="25" a="1"/>
  <c r="AB37" i="25" s="1"/>
  <c r="Z37" i="25" a="1"/>
  <c r="Z37" i="25" s="1"/>
  <c r="X37" i="25" a="1"/>
  <c r="X37" i="25" s="1"/>
  <c r="V37" i="25" a="1"/>
  <c r="V37" i="25" s="1"/>
  <c r="T37" i="25" a="1"/>
  <c r="T37" i="25" s="1"/>
  <c r="R37" i="25" a="1"/>
  <c r="R37" i="25" s="1"/>
  <c r="P37" i="25" a="1"/>
  <c r="P37" i="25" s="1"/>
  <c r="N37" i="25" a="1"/>
  <c r="N37" i="25" s="1"/>
  <c r="L37" i="25" a="1"/>
  <c r="L37" i="25" s="1"/>
  <c r="J37" i="25" a="1"/>
  <c r="J37" i="25" s="1"/>
  <c r="F37" i="25" a="1"/>
  <c r="F37" i="25" s="1"/>
  <c r="D37" i="25" a="1"/>
  <c r="D37" i="25" s="1"/>
  <c r="AL36" i="25"/>
  <c r="AJ36" i="25"/>
  <c r="AH36" i="25"/>
  <c r="AF36" i="25"/>
  <c r="AD36" i="25"/>
  <c r="AB36" i="25"/>
  <c r="Z36" i="25"/>
  <c r="X36" i="25"/>
  <c r="V36" i="25"/>
  <c r="T36" i="25"/>
  <c r="R36" i="25"/>
  <c r="P36" i="25"/>
  <c r="N36" i="25"/>
  <c r="L36" i="25"/>
  <c r="J36" i="25"/>
  <c r="F36" i="25"/>
  <c r="D36" i="25"/>
  <c r="AL35" i="25"/>
  <c r="AJ35" i="25"/>
  <c r="AH35" i="25"/>
  <c r="AF35" i="25"/>
  <c r="AD35" i="25"/>
  <c r="AB35" i="25"/>
  <c r="Z35" i="25"/>
  <c r="X35" i="25"/>
  <c r="V35" i="25"/>
  <c r="T35" i="25"/>
  <c r="R35" i="25"/>
  <c r="P35" i="25"/>
  <c r="N35" i="25"/>
  <c r="L35" i="25"/>
  <c r="J35" i="25"/>
  <c r="F35" i="25"/>
  <c r="D35" i="25"/>
  <c r="AL32" i="25" a="1"/>
  <c r="AL32" i="25" s="1"/>
  <c r="AJ32" i="25" a="1"/>
  <c r="AJ32" i="25" s="1"/>
  <c r="AH32" i="25" a="1"/>
  <c r="AH32" i="25" s="1"/>
  <c r="AD32" i="25" a="1"/>
  <c r="AD32" i="25" s="1"/>
  <c r="AB32" i="25" a="1"/>
  <c r="AB32" i="25" s="1"/>
  <c r="Z32" i="25" a="1"/>
  <c r="Z32" i="25" s="1"/>
  <c r="X32" i="25" a="1"/>
  <c r="X32" i="25" s="1"/>
  <c r="V32" i="25" a="1"/>
  <c r="V32" i="25" s="1"/>
  <c r="T32" i="25" a="1"/>
  <c r="T32" i="25" s="1"/>
  <c r="R32" i="25" a="1"/>
  <c r="R32" i="25" s="1"/>
  <c r="N32" i="25" a="1"/>
  <c r="N32" i="25" s="1"/>
  <c r="L32" i="25" a="1"/>
  <c r="L32" i="25" s="1"/>
  <c r="J32" i="25" a="1"/>
  <c r="J32" i="25" s="1"/>
  <c r="F32" i="25" a="1"/>
  <c r="F32" i="25" s="1"/>
  <c r="D32" i="25" a="1"/>
  <c r="D32" i="25" s="1"/>
  <c r="AL31" i="25"/>
  <c r="AJ31" i="25"/>
  <c r="AH31" i="25"/>
  <c r="AF31" i="25"/>
  <c r="AD31" i="25"/>
  <c r="AB31" i="25"/>
  <c r="Z31" i="25"/>
  <c r="X31" i="25"/>
  <c r="V31" i="25"/>
  <c r="T31" i="25"/>
  <c r="R31" i="25"/>
  <c r="P31" i="25"/>
  <c r="N31" i="25"/>
  <c r="L31" i="25"/>
  <c r="J31" i="25"/>
  <c r="F31" i="25"/>
  <c r="D31" i="25"/>
  <c r="AL30" i="25"/>
  <c r="AJ30" i="25"/>
  <c r="AH30" i="25"/>
  <c r="AF30" i="25"/>
  <c r="AD30" i="25"/>
  <c r="AB30" i="25"/>
  <c r="Z30" i="25"/>
  <c r="X30" i="25"/>
  <c r="V30" i="25"/>
  <c r="T30" i="25"/>
  <c r="R30" i="25"/>
  <c r="P30" i="25"/>
  <c r="N30" i="25"/>
  <c r="L30" i="25"/>
  <c r="J30" i="25"/>
  <c r="F30" i="25"/>
  <c r="D30" i="25"/>
  <c r="AJ27" i="25" a="1"/>
  <c r="AJ27" i="25" s="1"/>
  <c r="AH27" i="25" a="1"/>
  <c r="AH27" i="25" s="1"/>
  <c r="AF27" i="25" a="1"/>
  <c r="AF27" i="25" s="1"/>
  <c r="AD27" i="25" a="1"/>
  <c r="AD27" i="25" s="1"/>
  <c r="AB27" i="25" a="1"/>
  <c r="AB27" i="25" s="1"/>
  <c r="Z27" i="25" a="1"/>
  <c r="Z27" i="25" s="1"/>
  <c r="X27" i="25" a="1"/>
  <c r="X27" i="25" s="1"/>
  <c r="T27" i="25" a="1"/>
  <c r="T27" i="25" s="1"/>
  <c r="R27" i="25" a="1"/>
  <c r="R27" i="25" s="1"/>
  <c r="P27" i="25" a="1"/>
  <c r="P27" i="25" s="1"/>
  <c r="N27" i="25" a="1"/>
  <c r="N27" i="25" s="1"/>
  <c r="L27" i="25" a="1"/>
  <c r="L27" i="25" s="1"/>
  <c r="J27" i="25" a="1"/>
  <c r="J27" i="25" s="1"/>
  <c r="H27" i="25" a="1"/>
  <c r="H27" i="25" s="1"/>
  <c r="D27" i="25" a="1"/>
  <c r="D27" i="25" s="1"/>
  <c r="AL26" i="25"/>
  <c r="AJ26" i="25"/>
  <c r="AH26" i="25"/>
  <c r="AF26" i="25"/>
  <c r="AD26" i="25"/>
  <c r="AB26" i="25"/>
  <c r="Z26" i="25"/>
  <c r="X26" i="25"/>
  <c r="V26" i="25"/>
  <c r="T26" i="25"/>
  <c r="R26" i="25"/>
  <c r="P26" i="25"/>
  <c r="N26" i="25"/>
  <c r="L26" i="25"/>
  <c r="J26" i="25"/>
  <c r="H26" i="25"/>
  <c r="F26" i="25"/>
  <c r="D26" i="25"/>
  <c r="AL25" i="25"/>
  <c r="AJ25" i="25"/>
  <c r="AH25" i="25"/>
  <c r="AF25" i="25"/>
  <c r="AD25" i="25"/>
  <c r="AB25" i="25"/>
  <c r="Z25" i="25"/>
  <c r="X25" i="25"/>
  <c r="V25" i="25"/>
  <c r="T25" i="25"/>
  <c r="R25" i="25"/>
  <c r="P25" i="25"/>
  <c r="N25" i="25"/>
  <c r="L25" i="25"/>
  <c r="J25" i="25"/>
  <c r="H25" i="25"/>
  <c r="F25" i="25"/>
  <c r="D25" i="25"/>
  <c r="AL22" i="25" a="1"/>
  <c r="AL22" i="25" s="1"/>
  <c r="AJ22" i="25" a="1"/>
  <c r="AJ22" i="25" s="1"/>
  <c r="AH22" i="25" a="1"/>
  <c r="AH22" i="25" s="1"/>
  <c r="AF22" i="25" a="1"/>
  <c r="AF22" i="25" s="1"/>
  <c r="AD22" i="25" a="1"/>
  <c r="AD22" i="25" s="1"/>
  <c r="AB22" i="25" a="1"/>
  <c r="AB22" i="25" s="1"/>
  <c r="Z22" i="25" a="1"/>
  <c r="Z22" i="25" s="1"/>
  <c r="X22" i="25" a="1"/>
  <c r="X22" i="25" s="1"/>
  <c r="V22" i="25" a="1"/>
  <c r="V22" i="25" s="1"/>
  <c r="T22" i="25" a="1"/>
  <c r="T22" i="25" s="1"/>
  <c r="R22" i="25" a="1"/>
  <c r="R22" i="25" s="1"/>
  <c r="P22" i="25" a="1"/>
  <c r="P22" i="25" s="1"/>
  <c r="N22" i="25" a="1"/>
  <c r="N22" i="25" s="1"/>
  <c r="L22" i="25" a="1"/>
  <c r="L22" i="25" s="1"/>
  <c r="J22" i="25" a="1"/>
  <c r="J22" i="25" s="1"/>
  <c r="H22" i="25" a="1"/>
  <c r="H22" i="25" s="1"/>
  <c r="F22" i="25" a="1"/>
  <c r="F22" i="25" s="1"/>
  <c r="D22" i="25" a="1"/>
  <c r="D22" i="25" s="1"/>
  <c r="AL21" i="25"/>
  <c r="AJ21" i="25"/>
  <c r="AH21" i="25"/>
  <c r="AF21" i="25"/>
  <c r="AD21" i="25"/>
  <c r="AB21" i="25"/>
  <c r="Z21" i="25"/>
  <c r="X21" i="25"/>
  <c r="V21" i="25"/>
  <c r="T21" i="25"/>
  <c r="R21" i="25"/>
  <c r="P21" i="25"/>
  <c r="N21" i="25"/>
  <c r="L21" i="25"/>
  <c r="J21" i="25"/>
  <c r="H21" i="25"/>
  <c r="F21" i="25"/>
  <c r="D21" i="25"/>
  <c r="AL20" i="25"/>
  <c r="AJ20" i="25"/>
  <c r="AH20" i="25"/>
  <c r="AF20" i="25"/>
  <c r="AD20" i="25"/>
  <c r="AB20" i="25"/>
  <c r="Z20" i="25"/>
  <c r="X20" i="25"/>
  <c r="V20" i="25"/>
  <c r="T20" i="25"/>
  <c r="R20" i="25"/>
  <c r="P20" i="25"/>
  <c r="N20" i="25"/>
  <c r="L20" i="25"/>
  <c r="J20" i="25"/>
  <c r="H20" i="25"/>
  <c r="F20" i="25"/>
  <c r="D20" i="25"/>
  <c r="AL17" i="25" a="1"/>
  <c r="AL17" i="25" s="1"/>
  <c r="AJ17" i="25" a="1"/>
  <c r="AJ17" i="25" s="1"/>
  <c r="AF17" i="25" a="1"/>
  <c r="AF17" i="25" s="1"/>
  <c r="AD17" i="25" a="1"/>
  <c r="AD17" i="25" s="1"/>
  <c r="AB17" i="25" a="1"/>
  <c r="AB17" i="25" s="1"/>
  <c r="F17" i="25" a="1"/>
  <c r="F17" i="25" s="1"/>
  <c r="D17" i="25" a="1"/>
  <c r="D17" i="25" s="1"/>
  <c r="AL16" i="25"/>
  <c r="AJ16" i="25"/>
  <c r="AH16" i="25"/>
  <c r="AF16" i="25"/>
  <c r="AD16" i="25"/>
  <c r="AB16" i="25"/>
  <c r="F16" i="25"/>
  <c r="D16" i="25"/>
  <c r="AL15" i="25"/>
  <c r="AJ15" i="25"/>
  <c r="AH15" i="25"/>
  <c r="AF15" i="25"/>
  <c r="AD15" i="25"/>
  <c r="AB15" i="25"/>
  <c r="F15" i="25"/>
  <c r="D15" i="25"/>
  <c r="AL12" i="25" a="1"/>
  <c r="AL12" i="25" s="1"/>
  <c r="AJ12" i="25" a="1"/>
  <c r="AJ12" i="25" s="1"/>
  <c r="AF12" i="25" a="1"/>
  <c r="AF12" i="25" s="1"/>
  <c r="AD12" i="25" a="1"/>
  <c r="AD12" i="25" s="1"/>
  <c r="AB12" i="25" a="1"/>
  <c r="AB12" i="25" s="1"/>
  <c r="F12" i="25" a="1"/>
  <c r="F12" i="25" s="1"/>
  <c r="D12" i="25" a="1"/>
  <c r="D12" i="25" s="1"/>
  <c r="AL11" i="25"/>
  <c r="AJ11" i="25"/>
  <c r="AH11" i="25"/>
  <c r="AF11" i="25"/>
  <c r="AD11" i="25"/>
  <c r="AB11" i="25"/>
  <c r="F11" i="25"/>
  <c r="D11" i="25"/>
  <c r="AL10" i="25"/>
  <c r="AJ10" i="25"/>
  <c r="AH10" i="25"/>
  <c r="AF10" i="25"/>
  <c r="AD10" i="25"/>
  <c r="AB10" i="25"/>
  <c r="F10" i="25"/>
  <c r="D10" i="25"/>
  <c r="D7" i="25" a="1"/>
  <c r="D7" i="25" s="1"/>
  <c r="AL6" i="25"/>
  <c r="D6" i="25"/>
  <c r="AL5" i="25"/>
  <c r="D5" i="25"/>
  <c r="A2" i="25"/>
  <c r="A1" i="25"/>
  <c r="J48" i="25" l="1"/>
  <c r="K47" i="25" s="1"/>
  <c r="V33" i="25"/>
  <c r="W30" i="25" s="1"/>
  <c r="AH33" i="25"/>
  <c r="AI30" i="25" s="1"/>
  <c r="X33" i="25"/>
  <c r="Y32" i="25" s="1"/>
  <c r="L33" i="25"/>
  <c r="M31" i="25" s="1"/>
  <c r="AH13" i="25"/>
  <c r="AI10" i="25" s="1"/>
  <c r="D13" i="25"/>
  <c r="E12" i="25" s="1"/>
  <c r="V43" i="25"/>
  <c r="W42" i="25" s="1"/>
  <c r="F33" i="25"/>
  <c r="J43" i="25"/>
  <c r="K43" i="25" s="1"/>
  <c r="AD43" i="25"/>
  <c r="AE41" i="25" s="1"/>
  <c r="AH43" i="25"/>
  <c r="AI41" i="25" s="1"/>
  <c r="R33" i="25"/>
  <c r="S31" i="25" s="1"/>
  <c r="P43" i="25"/>
  <c r="Q43" i="25" s="1"/>
  <c r="AL18" i="25"/>
  <c r="AM18" i="25" s="1"/>
  <c r="P23" i="25"/>
  <c r="Q22" i="25" s="1"/>
  <c r="D28" i="25"/>
  <c r="E28" i="25" s="1"/>
  <c r="AL33" i="25"/>
  <c r="AM30" i="25" s="1"/>
  <c r="L43" i="25"/>
  <c r="M40" i="25" s="1"/>
  <c r="N43" i="25"/>
  <c r="O41" i="25" s="1"/>
  <c r="AF43" i="25"/>
  <c r="AG43" i="25" s="1"/>
  <c r="AD13" i="25"/>
  <c r="AE10" i="25" s="1"/>
  <c r="AJ23" i="25"/>
  <c r="AK22" i="25" s="1"/>
  <c r="D33" i="25"/>
  <c r="E30" i="25" s="1"/>
  <c r="AL43" i="25"/>
  <c r="AM40" i="25" s="1"/>
  <c r="Z33" i="25"/>
  <c r="AA33" i="25" s="1"/>
  <c r="Z38" i="25"/>
  <c r="AA36" i="25" s="1"/>
  <c r="R43" i="25"/>
  <c r="S40" i="25" s="1"/>
  <c r="AJ43" i="25"/>
  <c r="AK43" i="25" s="1"/>
  <c r="AH18" i="25"/>
  <c r="AL23" i="25"/>
  <c r="AM23" i="25" s="1"/>
  <c r="J33" i="25"/>
  <c r="K30" i="25" s="1"/>
  <c r="AB33" i="25"/>
  <c r="AC33" i="25" s="1"/>
  <c r="AB38" i="25"/>
  <c r="AC36" i="25" s="1"/>
  <c r="R38" i="25"/>
  <c r="S38" i="25" s="1"/>
  <c r="T43" i="25"/>
  <c r="U43" i="25" s="1"/>
  <c r="AL8" i="25"/>
  <c r="AM7" i="25" s="1"/>
  <c r="F23" i="25"/>
  <c r="G21" i="25" s="1"/>
  <c r="Z23" i="25"/>
  <c r="AA23" i="25" s="1"/>
  <c r="AB28" i="25"/>
  <c r="AC27" i="25" s="1"/>
  <c r="N33" i="25"/>
  <c r="O33" i="25" s="1"/>
  <c r="AF33" i="25"/>
  <c r="AG31" i="25" s="1"/>
  <c r="L38" i="25"/>
  <c r="M37" i="25" s="1"/>
  <c r="AL38" i="25"/>
  <c r="AM38" i="25" s="1"/>
  <c r="X43" i="25"/>
  <c r="Y40" i="25" s="1"/>
  <c r="AD33" i="25"/>
  <c r="AE32" i="25" s="1"/>
  <c r="D23" i="25"/>
  <c r="E22" i="25" s="1"/>
  <c r="AD28" i="25"/>
  <c r="AE25" i="25" s="1"/>
  <c r="N28" i="25"/>
  <c r="O27" i="25" s="1"/>
  <c r="Z43" i="25"/>
  <c r="AA41" i="25" s="1"/>
  <c r="AB18" i="25"/>
  <c r="AC16" i="25" s="1"/>
  <c r="P33" i="25"/>
  <c r="Q30" i="25" s="1"/>
  <c r="AB48" i="25"/>
  <c r="AC46" i="25" s="1"/>
  <c r="AF38" i="25"/>
  <c r="AG38" i="25" s="1"/>
  <c r="AD48" i="25"/>
  <c r="AE47" i="25" s="1"/>
  <c r="X23" i="25"/>
  <c r="Y22" i="25" s="1"/>
  <c r="L28" i="25"/>
  <c r="M27" i="25" s="1"/>
  <c r="P38" i="25"/>
  <c r="Q35" i="25" s="1"/>
  <c r="D8" i="25"/>
  <c r="E5" i="25" s="1"/>
  <c r="R48" i="25"/>
  <c r="S46" i="25" s="1"/>
  <c r="AF13" i="25"/>
  <c r="AG11" i="25" s="1"/>
  <c r="AF23" i="25"/>
  <c r="AG20" i="25" s="1"/>
  <c r="T28" i="25"/>
  <c r="U28" i="25" s="1"/>
  <c r="AB13" i="25"/>
  <c r="AC13" i="25" s="1"/>
  <c r="AF28" i="25"/>
  <c r="AG25" i="25" s="1"/>
  <c r="AH28" i="25"/>
  <c r="AI26" i="25" s="1"/>
  <c r="L23" i="25"/>
  <c r="M20" i="25" s="1"/>
  <c r="D38" i="25"/>
  <c r="D18" i="25"/>
  <c r="E16" i="25" s="1"/>
  <c r="AL48" i="25"/>
  <c r="AM48" i="25" s="1"/>
  <c r="F18" i="25"/>
  <c r="AJ28" i="25"/>
  <c r="AK26" i="25" s="1"/>
  <c r="T33" i="25"/>
  <c r="U32" i="25" s="1"/>
  <c r="AF18" i="25"/>
  <c r="AG18" i="25" s="1"/>
  <c r="X28" i="25"/>
  <c r="Y25" i="25" s="1"/>
  <c r="F38" i="25"/>
  <c r="G36" i="25" s="1"/>
  <c r="AB43" i="25"/>
  <c r="AJ33" i="25"/>
  <c r="F13" i="25"/>
  <c r="AJ13" i="25"/>
  <c r="AD18" i="25"/>
  <c r="N23" i="25"/>
  <c r="J38" i="25"/>
  <c r="X48" i="25"/>
  <c r="Z48" i="25"/>
  <c r="AL13" i="25"/>
  <c r="Z28" i="25"/>
  <c r="AL28" i="25"/>
  <c r="N38" i="25"/>
  <c r="AD38" i="25"/>
  <c r="L48" i="25"/>
  <c r="AB23" i="25"/>
  <c r="P28" i="25"/>
  <c r="R23" i="25"/>
  <c r="AD23" i="25"/>
  <c r="F28" i="25"/>
  <c r="R28" i="25"/>
  <c r="AH38" i="25"/>
  <c r="N48" i="25"/>
  <c r="AF48" i="25"/>
  <c r="H23" i="25"/>
  <c r="T23" i="25"/>
  <c r="H28" i="25"/>
  <c r="AJ38" i="25"/>
  <c r="P48" i="25"/>
  <c r="AJ18" i="25"/>
  <c r="J23" i="25"/>
  <c r="T38" i="25"/>
  <c r="AH48" i="25"/>
  <c r="V23" i="25"/>
  <c r="J28" i="25"/>
  <c r="V38" i="25"/>
  <c r="T48" i="25"/>
  <c r="AJ48" i="25"/>
  <c r="AH23" i="25"/>
  <c r="V28" i="25"/>
  <c r="X38" i="25"/>
  <c r="V48" i="25"/>
  <c r="W33" i="25" l="1"/>
  <c r="W31" i="25"/>
  <c r="AM6" i="25"/>
  <c r="K46" i="25"/>
  <c r="AA21" i="25"/>
  <c r="Y30" i="25"/>
  <c r="E25" i="25"/>
  <c r="Y31" i="25"/>
  <c r="Y33" i="25"/>
  <c r="M41" i="25"/>
  <c r="M42" i="25"/>
  <c r="G22" i="25"/>
  <c r="AM31" i="25"/>
  <c r="AC18" i="25"/>
  <c r="W32" i="25"/>
  <c r="K45" i="25"/>
  <c r="O28" i="25"/>
  <c r="AK40" i="25"/>
  <c r="E11" i="25"/>
  <c r="E10" i="25"/>
  <c r="M43" i="25"/>
  <c r="AI33" i="25"/>
  <c r="M30" i="25"/>
  <c r="K48" i="25"/>
  <c r="M32" i="25"/>
  <c r="AA40" i="25"/>
  <c r="AI13" i="25"/>
  <c r="AM32" i="25"/>
  <c r="AE28" i="25"/>
  <c r="S41" i="25"/>
  <c r="AI12" i="25"/>
  <c r="M21" i="25"/>
  <c r="M36" i="25"/>
  <c r="M33" i="25"/>
  <c r="O25" i="25"/>
  <c r="S42" i="25"/>
  <c r="O26" i="25"/>
  <c r="AA22" i="25"/>
  <c r="AI31" i="25"/>
  <c r="AI32" i="25"/>
  <c r="AE27" i="25"/>
  <c r="S43" i="25"/>
  <c r="AA20" i="25"/>
  <c r="K40" i="25"/>
  <c r="AC48" i="25"/>
  <c r="AG41" i="25"/>
  <c r="E15" i="25"/>
  <c r="K42" i="25"/>
  <c r="O42" i="25"/>
  <c r="O32" i="25"/>
  <c r="O43" i="25"/>
  <c r="AG23" i="25"/>
  <c r="AG42" i="25"/>
  <c r="U25" i="25"/>
  <c r="W41" i="25"/>
  <c r="AI11" i="25"/>
  <c r="W43" i="25"/>
  <c r="AG40" i="25"/>
  <c r="G23" i="25"/>
  <c r="O40" i="25"/>
  <c r="AG22" i="25"/>
  <c r="AE26" i="25"/>
  <c r="E32" i="25"/>
  <c r="E13" i="25"/>
  <c r="AM8" i="25"/>
  <c r="K41" i="25"/>
  <c r="E20" i="25"/>
  <c r="S48" i="25"/>
  <c r="E23" i="25"/>
  <c r="E26" i="25"/>
  <c r="E17" i="25"/>
  <c r="E27" i="25"/>
  <c r="E18" i="25"/>
  <c r="AM42" i="25"/>
  <c r="AA38" i="25"/>
  <c r="AM45" i="25"/>
  <c r="AM43" i="25"/>
  <c r="AE40" i="25"/>
  <c r="AA37" i="25"/>
  <c r="AM5" i="25"/>
  <c r="S30" i="25"/>
  <c r="AM46" i="25"/>
  <c r="W40" i="25"/>
  <c r="O30" i="25"/>
  <c r="AA35" i="25"/>
  <c r="S47" i="25"/>
  <c r="S45" i="25"/>
  <c r="E21" i="25"/>
  <c r="Q41" i="25"/>
  <c r="M25" i="25"/>
  <c r="AM15" i="25"/>
  <c r="AM17" i="25"/>
  <c r="AI25" i="25"/>
  <c r="AE43" i="25"/>
  <c r="S32" i="25"/>
  <c r="AI27" i="25"/>
  <c r="G35" i="25"/>
  <c r="AA30" i="25"/>
  <c r="AA31" i="25"/>
  <c r="AK21" i="25"/>
  <c r="AE42" i="25"/>
  <c r="AG36" i="25"/>
  <c r="AM16" i="25"/>
  <c r="Q21" i="25"/>
  <c r="AI43" i="25"/>
  <c r="Q40" i="25"/>
  <c r="S33" i="25"/>
  <c r="Q42" i="25"/>
  <c r="AI28" i="25"/>
  <c r="AI40" i="25"/>
  <c r="AG12" i="25"/>
  <c r="G37" i="25"/>
  <c r="E33" i="25"/>
  <c r="Y41" i="25"/>
  <c r="AK23" i="25"/>
  <c r="AC31" i="25"/>
  <c r="K32" i="25"/>
  <c r="O31" i="25"/>
  <c r="AI42" i="25"/>
  <c r="G38" i="25"/>
  <c r="G33" i="25"/>
  <c r="G30" i="25"/>
  <c r="G31" i="25"/>
  <c r="G32" i="25"/>
  <c r="U30" i="25"/>
  <c r="AC28" i="25"/>
  <c r="AG21" i="25"/>
  <c r="AC25" i="25"/>
  <c r="AK42" i="25"/>
  <c r="AK41" i="25"/>
  <c r="G20" i="25"/>
  <c r="AG10" i="25"/>
  <c r="Q31" i="25"/>
  <c r="U33" i="25"/>
  <c r="AE48" i="25"/>
  <c r="Q20" i="25"/>
  <c r="S35" i="25"/>
  <c r="Q23" i="25"/>
  <c r="U42" i="25"/>
  <c r="AC38" i="25"/>
  <c r="AE12" i="25"/>
  <c r="M35" i="25"/>
  <c r="AE11" i="25"/>
  <c r="Q32" i="25"/>
  <c r="AI18" i="25"/>
  <c r="AI16" i="25"/>
  <c r="AI15" i="25"/>
  <c r="M38" i="25"/>
  <c r="AM35" i="25"/>
  <c r="AE30" i="25"/>
  <c r="AG30" i="25"/>
  <c r="K33" i="25"/>
  <c r="U41" i="25"/>
  <c r="U31" i="25"/>
  <c r="Y20" i="25"/>
  <c r="AC35" i="25"/>
  <c r="AK28" i="25"/>
  <c r="AK25" i="25"/>
  <c r="AC37" i="25"/>
  <c r="AC45" i="25"/>
  <c r="AK20" i="25"/>
  <c r="AG35" i="25"/>
  <c r="Q33" i="25"/>
  <c r="AI17" i="25"/>
  <c r="AA43" i="25"/>
  <c r="AG37" i="25"/>
  <c r="S37" i="25"/>
  <c r="AM20" i="25"/>
  <c r="AM36" i="25"/>
  <c r="AE31" i="25"/>
  <c r="Y43" i="25"/>
  <c r="AM41" i="25"/>
  <c r="AE13" i="25"/>
  <c r="AG33" i="25"/>
  <c r="K31" i="25"/>
  <c r="AC30" i="25"/>
  <c r="AC32" i="25"/>
  <c r="E31" i="25"/>
  <c r="AK27" i="25"/>
  <c r="AE33" i="25"/>
  <c r="AG32" i="25"/>
  <c r="AC47" i="25"/>
  <c r="S36" i="25"/>
  <c r="Y42" i="25"/>
  <c r="AA32" i="25"/>
  <c r="AC26" i="25"/>
  <c r="AM21" i="25"/>
  <c r="AA42" i="25"/>
  <c r="AM22" i="25"/>
  <c r="AM37" i="25"/>
  <c r="AM33" i="25"/>
  <c r="AM47" i="25"/>
  <c r="AG13" i="25"/>
  <c r="Y26" i="25"/>
  <c r="U40" i="25"/>
  <c r="AG17" i="25"/>
  <c r="AG16" i="25"/>
  <c r="AG15" i="25"/>
  <c r="M23" i="25"/>
  <c r="E36" i="25"/>
  <c r="E38" i="25"/>
  <c r="E37" i="25"/>
  <c r="Y28" i="25"/>
  <c r="Q38" i="25"/>
  <c r="Q36" i="25"/>
  <c r="M26" i="25"/>
  <c r="E35" i="25"/>
  <c r="Q37" i="25"/>
  <c r="E7" i="25"/>
  <c r="E6" i="25"/>
  <c r="G15" i="25"/>
  <c r="G16" i="25"/>
  <c r="G17" i="25"/>
  <c r="G18" i="25"/>
  <c r="AC15" i="25"/>
  <c r="Y27" i="25"/>
  <c r="U27" i="25"/>
  <c r="Y21" i="25"/>
  <c r="U26" i="25"/>
  <c r="AE45" i="25"/>
  <c r="E8" i="25"/>
  <c r="AC17" i="25"/>
  <c r="M22" i="25"/>
  <c r="AG27" i="25"/>
  <c r="AG28" i="25"/>
  <c r="AG26" i="25"/>
  <c r="M28" i="25"/>
  <c r="AC12" i="25"/>
  <c r="AC11" i="25"/>
  <c r="AC10" i="25"/>
  <c r="AE46" i="25"/>
  <c r="Y23" i="25"/>
  <c r="AI23" i="25"/>
  <c r="AI22" i="25"/>
  <c r="AI21" i="25"/>
  <c r="AI20" i="25"/>
  <c r="W23" i="25"/>
  <c r="W21" i="25"/>
  <c r="W20" i="25"/>
  <c r="W22" i="25"/>
  <c r="S26" i="25"/>
  <c r="S25" i="25"/>
  <c r="S28" i="25"/>
  <c r="S27" i="25"/>
  <c r="W47" i="25"/>
  <c r="W48" i="25"/>
  <c r="W46" i="25"/>
  <c r="W45" i="25"/>
  <c r="AE21" i="25"/>
  <c r="AE23" i="25"/>
  <c r="AE20" i="25"/>
  <c r="AE22" i="25"/>
  <c r="AA46" i="25"/>
  <c r="AA45" i="25"/>
  <c r="AA47" i="25"/>
  <c r="AA48" i="25"/>
  <c r="G25" i="25"/>
  <c r="G28" i="25"/>
  <c r="G26" i="25"/>
  <c r="G27" i="25"/>
  <c r="AE36" i="25"/>
  <c r="AE35" i="25"/>
  <c r="AE38" i="25"/>
  <c r="AE37" i="25"/>
  <c r="AC20" i="25"/>
  <c r="AC22" i="25"/>
  <c r="AC23" i="25"/>
  <c r="AC21" i="25"/>
  <c r="Y48" i="25"/>
  <c r="Y46" i="25"/>
  <c r="Y45" i="25"/>
  <c r="Y47" i="25"/>
  <c r="K23" i="25"/>
  <c r="K20" i="25"/>
  <c r="K22" i="25"/>
  <c r="K21" i="25"/>
  <c r="Y35" i="25"/>
  <c r="Y38" i="25"/>
  <c r="Y37" i="25"/>
  <c r="Y36" i="25"/>
  <c r="AM26" i="25"/>
  <c r="AM27" i="25"/>
  <c r="AM28" i="25"/>
  <c r="AM25" i="25"/>
  <c r="U46" i="25"/>
  <c r="U45" i="25"/>
  <c r="U47" i="25"/>
  <c r="U48" i="25"/>
  <c r="AE16" i="25"/>
  <c r="AE18" i="25"/>
  <c r="AE17" i="25"/>
  <c r="AE15" i="25"/>
  <c r="I27" i="25"/>
  <c r="I28" i="25"/>
  <c r="I25" i="25"/>
  <c r="I26" i="25"/>
  <c r="AC43" i="25"/>
  <c r="AC40" i="25"/>
  <c r="AC42" i="25"/>
  <c r="AC41" i="25"/>
  <c r="AI48" i="25"/>
  <c r="AI47" i="25"/>
  <c r="AI46" i="25"/>
  <c r="AI45" i="25"/>
  <c r="U20" i="25"/>
  <c r="U22" i="25"/>
  <c r="U21" i="25"/>
  <c r="U23" i="25"/>
  <c r="O35" i="25"/>
  <c r="O38" i="25"/>
  <c r="O36" i="25"/>
  <c r="O37" i="25"/>
  <c r="S22" i="25"/>
  <c r="S20" i="25"/>
  <c r="S21" i="25"/>
  <c r="S23" i="25"/>
  <c r="W35" i="25"/>
  <c r="W36" i="25"/>
  <c r="W37" i="25"/>
  <c r="W38" i="25"/>
  <c r="O23" i="25"/>
  <c r="O22" i="25"/>
  <c r="O21" i="25"/>
  <c r="O20" i="25"/>
  <c r="U36" i="25"/>
  <c r="U35" i="25"/>
  <c r="U37" i="25"/>
  <c r="U38" i="25"/>
  <c r="M48" i="25"/>
  <c r="M47" i="25"/>
  <c r="M45" i="25"/>
  <c r="M46" i="25"/>
  <c r="K36" i="25"/>
  <c r="K35" i="25"/>
  <c r="K38" i="25"/>
  <c r="K37" i="25"/>
  <c r="AK12" i="25"/>
  <c r="AK11" i="25"/>
  <c r="AK13" i="25"/>
  <c r="AK10" i="25"/>
  <c r="AK30" i="25"/>
  <c r="AK33" i="25"/>
  <c r="AK32" i="25"/>
  <c r="AK31" i="25"/>
  <c r="W27" i="25"/>
  <c r="W28" i="25"/>
  <c r="W26" i="25"/>
  <c r="W25" i="25"/>
  <c r="AM11" i="25"/>
  <c r="AM13" i="25"/>
  <c r="AM10" i="25"/>
  <c r="AM12" i="25"/>
  <c r="I20" i="25"/>
  <c r="I22" i="25"/>
  <c r="I21" i="25"/>
  <c r="I23" i="25"/>
  <c r="AK17" i="25"/>
  <c r="AK18" i="25"/>
  <c r="AK15" i="25"/>
  <c r="AK16" i="25"/>
  <c r="AI35" i="25"/>
  <c r="AI38" i="25"/>
  <c r="AI36" i="25"/>
  <c r="AI37" i="25"/>
  <c r="AK47" i="25"/>
  <c r="AK46" i="25"/>
  <c r="AK45" i="25"/>
  <c r="AK48" i="25"/>
  <c r="Q47" i="25"/>
  <c r="Q46" i="25"/>
  <c r="Q45" i="25"/>
  <c r="Q48" i="25"/>
  <c r="AA25" i="25"/>
  <c r="AA28" i="25"/>
  <c r="AA26" i="25"/>
  <c r="AA27" i="25"/>
  <c r="K28" i="25"/>
  <c r="K27" i="25"/>
  <c r="K26" i="25"/>
  <c r="K25" i="25"/>
  <c r="AG48" i="25"/>
  <c r="AG47" i="25"/>
  <c r="AG45" i="25"/>
  <c r="AG46" i="25"/>
  <c r="AK37" i="25"/>
  <c r="AK36" i="25"/>
  <c r="AK38" i="25"/>
  <c r="AK35" i="25"/>
  <c r="O48" i="25"/>
  <c r="O46" i="25"/>
  <c r="O45" i="25"/>
  <c r="O47" i="25"/>
  <c r="Q25" i="25"/>
  <c r="Q27" i="25"/>
  <c r="Q26" i="25"/>
  <c r="Q28" i="25"/>
  <c r="G11" i="25"/>
  <c r="G12" i="25"/>
  <c r="G13" i="25"/>
  <c r="G10" i="25"/>
  <c r="X44" i="49"/>
  <c r="X43" i="49"/>
  <c r="W44" i="49"/>
  <c r="W43" i="49"/>
  <c r="X41" i="49"/>
  <c r="X40" i="49"/>
  <c r="W41" i="49"/>
  <c r="W40" i="49"/>
  <c r="X6" i="49"/>
  <c r="A38" i="25"/>
  <c r="A37" i="25"/>
  <c r="A36" i="25"/>
  <c r="A35" i="25"/>
  <c r="A34" i="25"/>
  <c r="A33" i="25"/>
  <c r="A32" i="25"/>
  <c r="B23" i="25"/>
  <c r="B22" i="25"/>
  <c r="B21" i="25"/>
  <c r="B20" i="25"/>
  <c r="B19" i="25"/>
  <c r="B18" i="25"/>
  <c r="B17" i="25"/>
  <c r="B16" i="25"/>
  <c r="B15" i="25"/>
  <c r="B14" i="25"/>
  <c r="B13" i="25"/>
  <c r="B12" i="25"/>
  <c r="B11" i="25"/>
  <c r="B10" i="25"/>
  <c r="B9" i="25"/>
  <c r="B8" i="25"/>
  <c r="B7" i="25"/>
  <c r="B6" i="25"/>
</calcChain>
</file>

<file path=xl/metadata.xml><?xml version="1.0" encoding="utf-8"?>
<meta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184">
    <bk>
      <extLst>
        <ext xmlns:xlrd="http://schemas.microsoft.com/office/spreadsheetml/2017/richdata" uri="{3e2802c4-a4d2-4d8b-9148-e3be6c30e623}">
          <xlrd:rvb i="0"/>
        </ext>
      </extLst>
    </bk>
    <bk>
      <extLst>
        <ext xmlns:xlrd="http://schemas.microsoft.com/office/spreadsheetml/2017/richdata" uri="{3e2802c4-a4d2-4d8b-9148-e3be6c30e623}">
          <xlrd:rvb i="207"/>
        </ext>
      </extLst>
    </bk>
    <bk>
      <extLst>
        <ext xmlns:xlrd="http://schemas.microsoft.com/office/spreadsheetml/2017/richdata" uri="{3e2802c4-a4d2-4d8b-9148-e3be6c30e623}">
          <xlrd:rvb i="2199"/>
        </ext>
      </extLst>
    </bk>
    <bk>
      <extLst>
        <ext xmlns:xlrd="http://schemas.microsoft.com/office/spreadsheetml/2017/richdata" uri="{3e2802c4-a4d2-4d8b-9148-e3be6c30e623}">
          <xlrd:rvb i="2245"/>
        </ext>
      </extLst>
    </bk>
    <bk>
      <extLst>
        <ext xmlns:xlrd="http://schemas.microsoft.com/office/spreadsheetml/2017/richdata" uri="{3e2802c4-a4d2-4d8b-9148-e3be6c30e623}">
          <xlrd:rvb i="2291"/>
        </ext>
      </extLst>
    </bk>
    <bk>
      <extLst>
        <ext xmlns:xlrd="http://schemas.microsoft.com/office/spreadsheetml/2017/richdata" uri="{3e2802c4-a4d2-4d8b-9148-e3be6c30e623}">
          <xlrd:rvb i="2347"/>
        </ext>
      </extLst>
    </bk>
    <bk>
      <extLst>
        <ext xmlns:xlrd="http://schemas.microsoft.com/office/spreadsheetml/2017/richdata" uri="{3e2802c4-a4d2-4d8b-9148-e3be6c30e623}">
          <xlrd:rvb i="2393"/>
        </ext>
      </extLst>
    </bk>
    <bk>
      <extLst>
        <ext xmlns:xlrd="http://schemas.microsoft.com/office/spreadsheetml/2017/richdata" uri="{3e2802c4-a4d2-4d8b-9148-e3be6c30e623}">
          <xlrd:rvb i="2448"/>
        </ext>
      </extLst>
    </bk>
    <bk>
      <extLst>
        <ext xmlns:xlrd="http://schemas.microsoft.com/office/spreadsheetml/2017/richdata" uri="{3e2802c4-a4d2-4d8b-9148-e3be6c30e623}">
          <xlrd:rvb i="2505"/>
        </ext>
      </extLst>
    </bk>
    <bk>
      <extLst>
        <ext xmlns:xlrd="http://schemas.microsoft.com/office/spreadsheetml/2017/richdata" uri="{3e2802c4-a4d2-4d8b-9148-e3be6c30e623}">
          <xlrd:rvb i="2554"/>
        </ext>
      </extLst>
    </bk>
    <bk>
      <extLst>
        <ext xmlns:xlrd="http://schemas.microsoft.com/office/spreadsheetml/2017/richdata" uri="{3e2802c4-a4d2-4d8b-9148-e3be6c30e623}">
          <xlrd:rvb i="2353"/>
        </ext>
      </extLst>
    </bk>
    <bk>
      <extLst>
        <ext xmlns:xlrd="http://schemas.microsoft.com/office/spreadsheetml/2017/richdata" uri="{3e2802c4-a4d2-4d8b-9148-e3be6c30e623}">
          <xlrd:rvb i="2454"/>
        </ext>
      </extLst>
    </bk>
    <bk>
      <extLst>
        <ext xmlns:xlrd="http://schemas.microsoft.com/office/spreadsheetml/2017/richdata" uri="{3e2802c4-a4d2-4d8b-9148-e3be6c30e623}">
          <xlrd:rvb i="2599"/>
        </ext>
      </extLst>
    </bk>
    <bk>
      <extLst>
        <ext xmlns:xlrd="http://schemas.microsoft.com/office/spreadsheetml/2017/richdata" uri="{3e2802c4-a4d2-4d8b-9148-e3be6c30e623}">
          <xlrd:rvb i="2646"/>
        </ext>
      </extLst>
    </bk>
    <bk>
      <extLst>
        <ext xmlns:xlrd="http://schemas.microsoft.com/office/spreadsheetml/2017/richdata" uri="{3e2802c4-a4d2-4d8b-9148-e3be6c30e623}">
          <xlrd:rvb i="2696"/>
        </ext>
      </extLst>
    </bk>
    <bk>
      <extLst>
        <ext xmlns:xlrd="http://schemas.microsoft.com/office/spreadsheetml/2017/richdata" uri="{3e2802c4-a4d2-4d8b-9148-e3be6c30e623}">
          <xlrd:rvb i="2749"/>
        </ext>
      </extLst>
    </bk>
    <bk>
      <extLst>
        <ext xmlns:xlrd="http://schemas.microsoft.com/office/spreadsheetml/2017/richdata" uri="{3e2802c4-a4d2-4d8b-9148-e3be6c30e623}">
          <xlrd:rvb i="2799"/>
        </ext>
      </extLst>
    </bk>
    <bk>
      <extLst>
        <ext xmlns:xlrd="http://schemas.microsoft.com/office/spreadsheetml/2017/richdata" uri="{3e2802c4-a4d2-4d8b-9148-e3be6c30e623}">
          <xlrd:rvb i="2857"/>
        </ext>
      </extLst>
    </bk>
    <bk>
      <extLst>
        <ext xmlns:xlrd="http://schemas.microsoft.com/office/spreadsheetml/2017/richdata" uri="{3e2802c4-a4d2-4d8b-9148-e3be6c30e623}">
          <xlrd:rvb i="2911"/>
        </ext>
      </extLst>
    </bk>
    <bk>
      <extLst>
        <ext xmlns:xlrd="http://schemas.microsoft.com/office/spreadsheetml/2017/richdata" uri="{3e2802c4-a4d2-4d8b-9148-e3be6c30e623}">
          <xlrd:rvb i="2973"/>
        </ext>
      </extLst>
    </bk>
    <bk>
      <extLst>
        <ext xmlns:xlrd="http://schemas.microsoft.com/office/spreadsheetml/2017/richdata" uri="{3e2802c4-a4d2-4d8b-9148-e3be6c30e623}">
          <xlrd:rvb i="3021"/>
        </ext>
      </extLst>
    </bk>
    <bk>
      <extLst>
        <ext xmlns:xlrd="http://schemas.microsoft.com/office/spreadsheetml/2017/richdata" uri="{3e2802c4-a4d2-4d8b-9148-e3be6c30e623}">
          <xlrd:rvb i="3071"/>
        </ext>
      </extLst>
    </bk>
    <bk>
      <extLst>
        <ext xmlns:xlrd="http://schemas.microsoft.com/office/spreadsheetml/2017/richdata" uri="{3e2802c4-a4d2-4d8b-9148-e3be6c30e623}">
          <xlrd:rvb i="3120"/>
        </ext>
      </extLst>
    </bk>
    <bk>
      <extLst>
        <ext xmlns:xlrd="http://schemas.microsoft.com/office/spreadsheetml/2017/richdata" uri="{3e2802c4-a4d2-4d8b-9148-e3be6c30e623}">
          <xlrd:rvb i="3174"/>
        </ext>
      </extLst>
    </bk>
    <bk>
      <extLst>
        <ext xmlns:xlrd="http://schemas.microsoft.com/office/spreadsheetml/2017/richdata" uri="{3e2802c4-a4d2-4d8b-9148-e3be6c30e623}">
          <xlrd:rvb i="3227"/>
        </ext>
      </extLst>
    </bk>
    <bk>
      <extLst>
        <ext xmlns:xlrd="http://schemas.microsoft.com/office/spreadsheetml/2017/richdata" uri="{3e2802c4-a4d2-4d8b-9148-e3be6c30e623}">
          <xlrd:rvb i="3903"/>
        </ext>
      </extLst>
    </bk>
    <bk>
      <extLst>
        <ext xmlns:xlrd="http://schemas.microsoft.com/office/spreadsheetml/2017/richdata" uri="{3e2802c4-a4d2-4d8b-9148-e3be6c30e623}">
          <xlrd:rvb i="3955"/>
        </ext>
      </extLst>
    </bk>
    <bk>
      <extLst>
        <ext xmlns:xlrd="http://schemas.microsoft.com/office/spreadsheetml/2017/richdata" uri="{3e2802c4-a4d2-4d8b-9148-e3be6c30e623}">
          <xlrd:rvb i="4008"/>
        </ext>
      </extLst>
    </bk>
    <bk>
      <extLst>
        <ext xmlns:xlrd="http://schemas.microsoft.com/office/spreadsheetml/2017/richdata" uri="{3e2802c4-a4d2-4d8b-9148-e3be6c30e623}">
          <xlrd:rvb i="4056"/>
        </ext>
      </extLst>
    </bk>
    <bk>
      <extLst>
        <ext xmlns:xlrd="http://schemas.microsoft.com/office/spreadsheetml/2017/richdata" uri="{3e2802c4-a4d2-4d8b-9148-e3be6c30e623}">
          <xlrd:rvb i="4110"/>
        </ext>
      </extLst>
    </bk>
    <bk>
      <extLst>
        <ext xmlns:xlrd="http://schemas.microsoft.com/office/spreadsheetml/2017/richdata" uri="{3e2802c4-a4d2-4d8b-9148-e3be6c30e623}">
          <xlrd:rvb i="4164"/>
        </ext>
      </extLst>
    </bk>
    <bk>
      <extLst>
        <ext xmlns:xlrd="http://schemas.microsoft.com/office/spreadsheetml/2017/richdata" uri="{3e2802c4-a4d2-4d8b-9148-e3be6c30e623}">
          <xlrd:rvb i="4216"/>
        </ext>
      </extLst>
    </bk>
    <bk>
      <extLst>
        <ext xmlns:xlrd="http://schemas.microsoft.com/office/spreadsheetml/2017/richdata" uri="{3e2802c4-a4d2-4d8b-9148-e3be6c30e623}">
          <xlrd:rvb i="4273"/>
        </ext>
      </extLst>
    </bk>
    <bk>
      <extLst>
        <ext xmlns:xlrd="http://schemas.microsoft.com/office/spreadsheetml/2017/richdata" uri="{3e2802c4-a4d2-4d8b-9148-e3be6c30e623}">
          <xlrd:rvb i="4334"/>
        </ext>
      </extLst>
    </bk>
    <bk>
      <extLst>
        <ext xmlns:xlrd="http://schemas.microsoft.com/office/spreadsheetml/2017/richdata" uri="{3e2802c4-a4d2-4d8b-9148-e3be6c30e623}">
          <xlrd:rvb i="4392"/>
        </ext>
      </extLst>
    </bk>
    <bk>
      <extLst>
        <ext xmlns:xlrd="http://schemas.microsoft.com/office/spreadsheetml/2017/richdata" uri="{3e2802c4-a4d2-4d8b-9148-e3be6c30e623}">
          <xlrd:rvb i="4456"/>
        </ext>
      </extLst>
    </bk>
    <bk>
      <extLst>
        <ext xmlns:xlrd="http://schemas.microsoft.com/office/spreadsheetml/2017/richdata" uri="{3e2802c4-a4d2-4d8b-9148-e3be6c30e623}">
          <xlrd:rvb i="4511"/>
        </ext>
      </extLst>
    </bk>
    <bk>
      <extLst>
        <ext xmlns:xlrd="http://schemas.microsoft.com/office/spreadsheetml/2017/richdata" uri="{3e2802c4-a4d2-4d8b-9148-e3be6c30e623}">
          <xlrd:rvb i="4574"/>
        </ext>
      </extLst>
    </bk>
    <bk>
      <extLst>
        <ext xmlns:xlrd="http://schemas.microsoft.com/office/spreadsheetml/2017/richdata" uri="{3e2802c4-a4d2-4d8b-9148-e3be6c30e623}">
          <xlrd:rvb i="2381"/>
        </ext>
      </extLst>
    </bk>
    <bk>
      <extLst>
        <ext xmlns:xlrd="http://schemas.microsoft.com/office/spreadsheetml/2017/richdata" uri="{3e2802c4-a4d2-4d8b-9148-e3be6c30e623}">
          <xlrd:rvb i="4628"/>
        </ext>
      </extLst>
    </bk>
    <bk>
      <extLst>
        <ext xmlns:xlrd="http://schemas.microsoft.com/office/spreadsheetml/2017/richdata" uri="{3e2802c4-a4d2-4d8b-9148-e3be6c30e623}">
          <xlrd:rvb i="4687"/>
        </ext>
      </extLst>
    </bk>
    <bk>
      <extLst>
        <ext xmlns:xlrd="http://schemas.microsoft.com/office/spreadsheetml/2017/richdata" uri="{3e2802c4-a4d2-4d8b-9148-e3be6c30e623}">
          <xlrd:rvb i="4746"/>
        </ext>
      </extLst>
    </bk>
    <bk>
      <extLst>
        <ext xmlns:xlrd="http://schemas.microsoft.com/office/spreadsheetml/2017/richdata" uri="{3e2802c4-a4d2-4d8b-9148-e3be6c30e623}">
          <xlrd:rvb i="4807"/>
        </ext>
      </extLst>
    </bk>
    <bk>
      <extLst>
        <ext xmlns:xlrd="http://schemas.microsoft.com/office/spreadsheetml/2017/richdata" uri="{3e2802c4-a4d2-4d8b-9148-e3be6c30e623}">
          <xlrd:rvb i="4870"/>
        </ext>
      </extLst>
    </bk>
    <bk>
      <extLst>
        <ext xmlns:xlrd="http://schemas.microsoft.com/office/spreadsheetml/2017/richdata" uri="{3e2802c4-a4d2-4d8b-9148-e3be6c30e623}">
          <xlrd:rvb i="4930"/>
        </ext>
      </extLst>
    </bk>
    <bk>
      <extLst>
        <ext xmlns:xlrd="http://schemas.microsoft.com/office/spreadsheetml/2017/richdata" uri="{3e2802c4-a4d2-4d8b-9148-e3be6c30e623}">
          <xlrd:rvb i="4987"/>
        </ext>
      </extLst>
    </bk>
    <bk>
      <extLst>
        <ext xmlns:xlrd="http://schemas.microsoft.com/office/spreadsheetml/2017/richdata" uri="{3e2802c4-a4d2-4d8b-9148-e3be6c30e623}">
          <xlrd:rvb i="5044"/>
        </ext>
      </extLst>
    </bk>
    <bk>
      <extLst>
        <ext xmlns:xlrd="http://schemas.microsoft.com/office/spreadsheetml/2017/richdata" uri="{3e2802c4-a4d2-4d8b-9148-e3be6c30e623}">
          <xlrd:rvb i="5109"/>
        </ext>
      </extLst>
    </bk>
    <bk>
      <extLst>
        <ext xmlns:xlrd="http://schemas.microsoft.com/office/spreadsheetml/2017/richdata" uri="{3e2802c4-a4d2-4d8b-9148-e3be6c30e623}">
          <xlrd:rvb i="5166"/>
        </ext>
      </extLst>
    </bk>
    <bk>
      <extLst>
        <ext xmlns:xlrd="http://schemas.microsoft.com/office/spreadsheetml/2017/richdata" uri="{3e2802c4-a4d2-4d8b-9148-e3be6c30e623}">
          <xlrd:rvb i="5220"/>
        </ext>
      </extLst>
    </bk>
    <bk>
      <extLst>
        <ext xmlns:xlrd="http://schemas.microsoft.com/office/spreadsheetml/2017/richdata" uri="{3e2802c4-a4d2-4d8b-9148-e3be6c30e623}">
          <xlrd:rvb i="5283"/>
        </ext>
      </extLst>
    </bk>
    <bk>
      <extLst>
        <ext xmlns:xlrd="http://schemas.microsoft.com/office/spreadsheetml/2017/richdata" uri="{3e2802c4-a4d2-4d8b-9148-e3be6c30e623}">
          <xlrd:rvb i="5346"/>
        </ext>
      </extLst>
    </bk>
    <bk>
      <extLst>
        <ext xmlns:xlrd="http://schemas.microsoft.com/office/spreadsheetml/2017/richdata" uri="{3e2802c4-a4d2-4d8b-9148-e3be6c30e623}">
          <xlrd:rvb i="5414"/>
        </ext>
      </extLst>
    </bk>
    <bk>
      <extLst>
        <ext xmlns:xlrd="http://schemas.microsoft.com/office/spreadsheetml/2017/richdata" uri="{3e2802c4-a4d2-4d8b-9148-e3be6c30e623}">
          <xlrd:rvb i="5476"/>
        </ext>
      </extLst>
    </bk>
    <bk>
      <extLst>
        <ext xmlns:xlrd="http://schemas.microsoft.com/office/spreadsheetml/2017/richdata" uri="{3e2802c4-a4d2-4d8b-9148-e3be6c30e623}">
          <xlrd:rvb i="5535"/>
        </ext>
      </extLst>
    </bk>
    <bk>
      <extLst>
        <ext xmlns:xlrd="http://schemas.microsoft.com/office/spreadsheetml/2017/richdata" uri="{3e2802c4-a4d2-4d8b-9148-e3be6c30e623}">
          <xlrd:rvb i="5769"/>
        </ext>
      </extLst>
    </bk>
    <bk>
      <extLst>
        <ext xmlns:xlrd="http://schemas.microsoft.com/office/spreadsheetml/2017/richdata" uri="{3e2802c4-a4d2-4d8b-9148-e3be6c30e623}">
          <xlrd:rvb i="5831"/>
        </ext>
      </extLst>
    </bk>
    <bk>
      <extLst>
        <ext xmlns:xlrd="http://schemas.microsoft.com/office/spreadsheetml/2017/richdata" uri="{3e2802c4-a4d2-4d8b-9148-e3be6c30e623}">
          <xlrd:rvb i="5890"/>
        </ext>
      </extLst>
    </bk>
    <bk>
      <extLst>
        <ext xmlns:xlrd="http://schemas.microsoft.com/office/spreadsheetml/2017/richdata" uri="{3e2802c4-a4d2-4d8b-9148-e3be6c30e623}">
          <xlrd:rvb i="5953"/>
        </ext>
      </extLst>
    </bk>
    <bk>
      <extLst>
        <ext xmlns:xlrd="http://schemas.microsoft.com/office/spreadsheetml/2017/richdata" uri="{3e2802c4-a4d2-4d8b-9148-e3be6c30e623}">
          <xlrd:rvb i="6017"/>
        </ext>
      </extLst>
    </bk>
    <bk>
      <extLst>
        <ext xmlns:xlrd="http://schemas.microsoft.com/office/spreadsheetml/2017/richdata" uri="{3e2802c4-a4d2-4d8b-9148-e3be6c30e623}">
          <xlrd:rvb i="6077"/>
        </ext>
      </extLst>
    </bk>
    <bk>
      <extLst>
        <ext xmlns:xlrd="http://schemas.microsoft.com/office/spreadsheetml/2017/richdata" uri="{3e2802c4-a4d2-4d8b-9148-e3be6c30e623}">
          <xlrd:rvb i="6130"/>
        </ext>
      </extLst>
    </bk>
    <bk>
      <extLst>
        <ext xmlns:xlrd="http://schemas.microsoft.com/office/spreadsheetml/2017/richdata" uri="{3e2802c4-a4d2-4d8b-9148-e3be6c30e623}">
          <xlrd:rvb i="6189"/>
        </ext>
      </extLst>
    </bk>
    <bk>
      <extLst>
        <ext xmlns:xlrd="http://schemas.microsoft.com/office/spreadsheetml/2017/richdata" uri="{3e2802c4-a4d2-4d8b-9148-e3be6c30e623}">
          <xlrd:rvb i="6251"/>
        </ext>
      </extLst>
    </bk>
    <bk>
      <extLst>
        <ext xmlns:xlrd="http://schemas.microsoft.com/office/spreadsheetml/2017/richdata" uri="{3e2802c4-a4d2-4d8b-9148-e3be6c30e623}">
          <xlrd:rvb i="6308"/>
        </ext>
      </extLst>
    </bk>
    <bk>
      <extLst>
        <ext xmlns:xlrd="http://schemas.microsoft.com/office/spreadsheetml/2017/richdata" uri="{3e2802c4-a4d2-4d8b-9148-e3be6c30e623}">
          <xlrd:rvb i="6364"/>
        </ext>
      </extLst>
    </bk>
    <bk>
      <extLst>
        <ext xmlns:xlrd="http://schemas.microsoft.com/office/spreadsheetml/2017/richdata" uri="{3e2802c4-a4d2-4d8b-9148-e3be6c30e623}">
          <xlrd:rvb i="6696"/>
        </ext>
      </extLst>
    </bk>
    <bk>
      <extLst>
        <ext xmlns:xlrd="http://schemas.microsoft.com/office/spreadsheetml/2017/richdata" uri="{3e2802c4-a4d2-4d8b-9148-e3be6c30e623}">
          <xlrd:rvb i="6755"/>
        </ext>
      </extLst>
    </bk>
    <bk>
      <extLst>
        <ext xmlns:xlrd="http://schemas.microsoft.com/office/spreadsheetml/2017/richdata" uri="{3e2802c4-a4d2-4d8b-9148-e3be6c30e623}">
          <xlrd:rvb i="6817"/>
        </ext>
      </extLst>
    </bk>
    <bk>
      <extLst>
        <ext xmlns:xlrd="http://schemas.microsoft.com/office/spreadsheetml/2017/richdata" uri="{3e2802c4-a4d2-4d8b-9148-e3be6c30e623}">
          <xlrd:rvb i="6878"/>
        </ext>
      </extLst>
    </bk>
    <bk>
      <extLst>
        <ext xmlns:xlrd="http://schemas.microsoft.com/office/spreadsheetml/2017/richdata" uri="{3e2802c4-a4d2-4d8b-9148-e3be6c30e623}">
          <xlrd:rvb i="6937"/>
        </ext>
      </extLst>
    </bk>
    <bk>
      <extLst>
        <ext xmlns:xlrd="http://schemas.microsoft.com/office/spreadsheetml/2017/richdata" uri="{3e2802c4-a4d2-4d8b-9148-e3be6c30e623}">
          <xlrd:rvb i="7001"/>
        </ext>
      </extLst>
    </bk>
    <bk>
      <extLst>
        <ext xmlns:xlrd="http://schemas.microsoft.com/office/spreadsheetml/2017/richdata" uri="{3e2802c4-a4d2-4d8b-9148-e3be6c30e623}">
          <xlrd:rvb i="7053"/>
        </ext>
      </extLst>
    </bk>
    <bk>
      <extLst>
        <ext xmlns:xlrd="http://schemas.microsoft.com/office/spreadsheetml/2017/richdata" uri="{3e2802c4-a4d2-4d8b-9148-e3be6c30e623}">
          <xlrd:rvb i="7099"/>
        </ext>
      </extLst>
    </bk>
    <bk>
      <extLst>
        <ext xmlns:xlrd="http://schemas.microsoft.com/office/spreadsheetml/2017/richdata" uri="{3e2802c4-a4d2-4d8b-9148-e3be6c30e623}">
          <xlrd:rvb i="7146"/>
        </ext>
      </extLst>
    </bk>
    <bk>
      <extLst>
        <ext xmlns:xlrd="http://schemas.microsoft.com/office/spreadsheetml/2017/richdata" uri="{3e2802c4-a4d2-4d8b-9148-e3be6c30e623}">
          <xlrd:rvb i="7192"/>
        </ext>
      </extLst>
    </bk>
    <bk>
      <extLst>
        <ext xmlns:xlrd="http://schemas.microsoft.com/office/spreadsheetml/2017/richdata" uri="{3e2802c4-a4d2-4d8b-9148-e3be6c30e623}">
          <xlrd:rvb i="7242"/>
        </ext>
      </extLst>
    </bk>
    <bk>
      <extLst>
        <ext xmlns:xlrd="http://schemas.microsoft.com/office/spreadsheetml/2017/richdata" uri="{3e2802c4-a4d2-4d8b-9148-e3be6c30e623}">
          <xlrd:rvb i="7270"/>
        </ext>
      </extLst>
    </bk>
    <bk>
      <extLst>
        <ext xmlns:xlrd="http://schemas.microsoft.com/office/spreadsheetml/2017/richdata" uri="{3e2802c4-a4d2-4d8b-9148-e3be6c30e623}">
          <xlrd:rvb i="7294"/>
        </ext>
      </extLst>
    </bk>
    <bk>
      <extLst>
        <ext xmlns:xlrd="http://schemas.microsoft.com/office/spreadsheetml/2017/richdata" uri="{3e2802c4-a4d2-4d8b-9148-e3be6c30e623}">
          <xlrd:rvb i="7318"/>
        </ext>
      </extLst>
    </bk>
    <bk>
      <extLst>
        <ext xmlns:xlrd="http://schemas.microsoft.com/office/spreadsheetml/2017/richdata" uri="{3e2802c4-a4d2-4d8b-9148-e3be6c30e623}">
          <xlrd:rvb i="7343"/>
        </ext>
      </extLst>
    </bk>
    <bk>
      <extLst>
        <ext xmlns:xlrd="http://schemas.microsoft.com/office/spreadsheetml/2017/richdata" uri="{3e2802c4-a4d2-4d8b-9148-e3be6c30e623}">
          <xlrd:rvb i="7365"/>
        </ext>
      </extLst>
    </bk>
    <bk>
      <extLst>
        <ext xmlns:xlrd="http://schemas.microsoft.com/office/spreadsheetml/2017/richdata" uri="{3e2802c4-a4d2-4d8b-9148-e3be6c30e623}">
          <xlrd:rvb i="7388"/>
        </ext>
      </extLst>
    </bk>
    <bk>
      <extLst>
        <ext xmlns:xlrd="http://schemas.microsoft.com/office/spreadsheetml/2017/richdata" uri="{3e2802c4-a4d2-4d8b-9148-e3be6c30e623}">
          <xlrd:rvb i="7414"/>
        </ext>
      </extLst>
    </bk>
    <bk>
      <extLst>
        <ext xmlns:xlrd="http://schemas.microsoft.com/office/spreadsheetml/2017/richdata" uri="{3e2802c4-a4d2-4d8b-9148-e3be6c30e623}">
          <xlrd:rvb i="7432"/>
        </ext>
      </extLst>
    </bk>
    <bk>
      <extLst>
        <ext xmlns:xlrd="http://schemas.microsoft.com/office/spreadsheetml/2017/richdata" uri="{3e2802c4-a4d2-4d8b-9148-e3be6c30e623}">
          <xlrd:rvb i="7448"/>
        </ext>
      </extLst>
    </bk>
    <bk>
      <extLst>
        <ext xmlns:xlrd="http://schemas.microsoft.com/office/spreadsheetml/2017/richdata" uri="{3e2802c4-a4d2-4d8b-9148-e3be6c30e623}">
          <xlrd:rvb i="7621"/>
        </ext>
      </extLst>
    </bk>
    <bk>
      <extLst>
        <ext xmlns:xlrd="http://schemas.microsoft.com/office/spreadsheetml/2017/richdata" uri="{3e2802c4-a4d2-4d8b-9148-e3be6c30e623}">
          <xlrd:rvb i="7631"/>
        </ext>
      </extLst>
    </bk>
    <bk>
      <extLst>
        <ext xmlns:xlrd="http://schemas.microsoft.com/office/spreadsheetml/2017/richdata" uri="{3e2802c4-a4d2-4d8b-9148-e3be6c30e623}">
          <xlrd:rvb i="7644"/>
        </ext>
      </extLst>
    </bk>
    <bk>
      <extLst>
        <ext xmlns:xlrd="http://schemas.microsoft.com/office/spreadsheetml/2017/richdata" uri="{3e2802c4-a4d2-4d8b-9148-e3be6c30e623}">
          <xlrd:rvb i="7654"/>
        </ext>
      </extLst>
    </bk>
    <bk>
      <extLst>
        <ext xmlns:xlrd="http://schemas.microsoft.com/office/spreadsheetml/2017/richdata" uri="{3e2802c4-a4d2-4d8b-9148-e3be6c30e623}">
          <xlrd:rvb i="7664"/>
        </ext>
      </extLst>
    </bk>
    <bk>
      <extLst>
        <ext xmlns:xlrd="http://schemas.microsoft.com/office/spreadsheetml/2017/richdata" uri="{3e2802c4-a4d2-4d8b-9148-e3be6c30e623}">
          <xlrd:rvb i="7671"/>
        </ext>
      </extLst>
    </bk>
    <bk>
      <extLst>
        <ext xmlns:xlrd="http://schemas.microsoft.com/office/spreadsheetml/2017/richdata" uri="{3e2802c4-a4d2-4d8b-9148-e3be6c30e623}">
          <xlrd:rvb i="7736"/>
        </ext>
      </extLst>
    </bk>
    <bk>
      <extLst>
        <ext xmlns:xlrd="http://schemas.microsoft.com/office/spreadsheetml/2017/richdata" uri="{3e2802c4-a4d2-4d8b-9148-e3be6c30e623}">
          <xlrd:rvb i="7803"/>
        </ext>
      </extLst>
    </bk>
    <bk>
      <extLst>
        <ext xmlns:xlrd="http://schemas.microsoft.com/office/spreadsheetml/2017/richdata" uri="{3e2802c4-a4d2-4d8b-9148-e3be6c30e623}">
          <xlrd:rvb i="7866"/>
        </ext>
      </extLst>
    </bk>
    <bk>
      <extLst>
        <ext xmlns:xlrd="http://schemas.microsoft.com/office/spreadsheetml/2017/richdata" uri="{3e2802c4-a4d2-4d8b-9148-e3be6c30e623}">
          <xlrd:rvb i="7925"/>
        </ext>
      </extLst>
    </bk>
    <bk>
      <extLst>
        <ext xmlns:xlrd="http://schemas.microsoft.com/office/spreadsheetml/2017/richdata" uri="{3e2802c4-a4d2-4d8b-9148-e3be6c30e623}">
          <xlrd:rvb i="7980"/>
        </ext>
      </extLst>
    </bk>
    <bk>
      <extLst>
        <ext xmlns:xlrd="http://schemas.microsoft.com/office/spreadsheetml/2017/richdata" uri="{3e2802c4-a4d2-4d8b-9148-e3be6c30e623}">
          <xlrd:rvb i="8042"/>
        </ext>
      </extLst>
    </bk>
    <bk>
      <extLst>
        <ext xmlns:xlrd="http://schemas.microsoft.com/office/spreadsheetml/2017/richdata" uri="{3e2802c4-a4d2-4d8b-9148-e3be6c30e623}">
          <xlrd:rvb i="8103"/>
        </ext>
      </extLst>
    </bk>
    <bk>
      <extLst>
        <ext xmlns:xlrd="http://schemas.microsoft.com/office/spreadsheetml/2017/richdata" uri="{3e2802c4-a4d2-4d8b-9148-e3be6c30e623}">
          <xlrd:rvb i="8160"/>
        </ext>
      </extLst>
    </bk>
    <bk>
      <extLst>
        <ext xmlns:xlrd="http://schemas.microsoft.com/office/spreadsheetml/2017/richdata" uri="{3e2802c4-a4d2-4d8b-9148-e3be6c30e623}">
          <xlrd:rvb i="8219"/>
        </ext>
      </extLst>
    </bk>
    <bk>
      <extLst>
        <ext xmlns:xlrd="http://schemas.microsoft.com/office/spreadsheetml/2017/richdata" uri="{3e2802c4-a4d2-4d8b-9148-e3be6c30e623}">
          <xlrd:rvb i="8278"/>
        </ext>
      </extLst>
    </bk>
    <bk>
      <extLst>
        <ext xmlns:xlrd="http://schemas.microsoft.com/office/spreadsheetml/2017/richdata" uri="{3e2802c4-a4d2-4d8b-9148-e3be6c30e623}">
          <xlrd:rvb i="8338"/>
        </ext>
      </extLst>
    </bk>
    <bk>
      <extLst>
        <ext xmlns:xlrd="http://schemas.microsoft.com/office/spreadsheetml/2017/richdata" uri="{3e2802c4-a4d2-4d8b-9148-e3be6c30e623}">
          <xlrd:rvb i="8396"/>
        </ext>
      </extLst>
    </bk>
    <bk>
      <extLst>
        <ext xmlns:xlrd="http://schemas.microsoft.com/office/spreadsheetml/2017/richdata" uri="{3e2802c4-a4d2-4d8b-9148-e3be6c30e623}">
          <xlrd:rvb i="8453"/>
        </ext>
      </extLst>
    </bk>
    <bk>
      <extLst>
        <ext xmlns:xlrd="http://schemas.microsoft.com/office/spreadsheetml/2017/richdata" uri="{3e2802c4-a4d2-4d8b-9148-e3be6c30e623}">
          <xlrd:rvb i="8508"/>
        </ext>
      </extLst>
    </bk>
    <bk>
      <extLst>
        <ext xmlns:xlrd="http://schemas.microsoft.com/office/spreadsheetml/2017/richdata" uri="{3e2802c4-a4d2-4d8b-9148-e3be6c30e623}">
          <xlrd:rvb i="8566"/>
        </ext>
      </extLst>
    </bk>
    <bk>
      <extLst>
        <ext xmlns:xlrd="http://schemas.microsoft.com/office/spreadsheetml/2017/richdata" uri="{3e2802c4-a4d2-4d8b-9148-e3be6c30e623}">
          <xlrd:rvb i="8611"/>
        </ext>
      </extLst>
    </bk>
    <bk>
      <extLst>
        <ext xmlns:xlrd="http://schemas.microsoft.com/office/spreadsheetml/2017/richdata" uri="{3e2802c4-a4d2-4d8b-9148-e3be6c30e623}">
          <xlrd:rvb i="8659"/>
        </ext>
      </extLst>
    </bk>
    <bk>
      <extLst>
        <ext xmlns:xlrd="http://schemas.microsoft.com/office/spreadsheetml/2017/richdata" uri="{3e2802c4-a4d2-4d8b-9148-e3be6c30e623}">
          <xlrd:rvb i="8714"/>
        </ext>
      </extLst>
    </bk>
    <bk>
      <extLst>
        <ext xmlns:xlrd="http://schemas.microsoft.com/office/spreadsheetml/2017/richdata" uri="{3e2802c4-a4d2-4d8b-9148-e3be6c30e623}">
          <xlrd:rvb i="8763"/>
        </ext>
      </extLst>
    </bk>
    <bk>
      <extLst>
        <ext xmlns:xlrd="http://schemas.microsoft.com/office/spreadsheetml/2017/richdata" uri="{3e2802c4-a4d2-4d8b-9148-e3be6c30e623}">
          <xlrd:rvb i="8800"/>
        </ext>
      </extLst>
    </bk>
    <bk>
      <extLst>
        <ext xmlns:xlrd="http://schemas.microsoft.com/office/spreadsheetml/2017/richdata" uri="{3e2802c4-a4d2-4d8b-9148-e3be6c30e623}">
          <xlrd:rvb i="8844"/>
        </ext>
      </extLst>
    </bk>
    <bk>
      <extLst>
        <ext xmlns:xlrd="http://schemas.microsoft.com/office/spreadsheetml/2017/richdata" uri="{3e2802c4-a4d2-4d8b-9148-e3be6c30e623}">
          <xlrd:rvb i="8882"/>
        </ext>
      </extLst>
    </bk>
    <bk>
      <extLst>
        <ext xmlns:xlrd="http://schemas.microsoft.com/office/spreadsheetml/2017/richdata" uri="{3e2802c4-a4d2-4d8b-9148-e3be6c30e623}">
          <xlrd:rvb i="8915"/>
        </ext>
      </extLst>
    </bk>
    <bk>
      <extLst>
        <ext xmlns:xlrd="http://schemas.microsoft.com/office/spreadsheetml/2017/richdata" uri="{3e2802c4-a4d2-4d8b-9148-e3be6c30e623}">
          <xlrd:rvb i="8948"/>
        </ext>
      </extLst>
    </bk>
    <bk>
      <extLst>
        <ext xmlns:xlrd="http://schemas.microsoft.com/office/spreadsheetml/2017/richdata" uri="{3e2802c4-a4d2-4d8b-9148-e3be6c30e623}">
          <xlrd:rvb i="8982"/>
        </ext>
      </extLst>
    </bk>
    <bk>
      <extLst>
        <ext xmlns:xlrd="http://schemas.microsoft.com/office/spreadsheetml/2017/richdata" uri="{3e2802c4-a4d2-4d8b-9148-e3be6c30e623}">
          <xlrd:rvb i="9014"/>
        </ext>
      </extLst>
    </bk>
    <bk>
      <extLst>
        <ext xmlns:xlrd="http://schemas.microsoft.com/office/spreadsheetml/2017/richdata" uri="{3e2802c4-a4d2-4d8b-9148-e3be6c30e623}">
          <xlrd:rvb i="9043"/>
        </ext>
      </extLst>
    </bk>
    <bk>
      <extLst>
        <ext xmlns:xlrd="http://schemas.microsoft.com/office/spreadsheetml/2017/richdata" uri="{3e2802c4-a4d2-4d8b-9148-e3be6c30e623}">
          <xlrd:rvb i="9072"/>
        </ext>
      </extLst>
    </bk>
    <bk>
      <extLst>
        <ext xmlns:xlrd="http://schemas.microsoft.com/office/spreadsheetml/2017/richdata" uri="{3e2802c4-a4d2-4d8b-9148-e3be6c30e623}">
          <xlrd:rvb i="9101"/>
        </ext>
      </extLst>
    </bk>
    <bk>
      <extLst>
        <ext xmlns:xlrd="http://schemas.microsoft.com/office/spreadsheetml/2017/richdata" uri="{3e2802c4-a4d2-4d8b-9148-e3be6c30e623}">
          <xlrd:rvb i="9128"/>
        </ext>
      </extLst>
    </bk>
    <bk>
      <extLst>
        <ext xmlns:xlrd="http://schemas.microsoft.com/office/spreadsheetml/2017/richdata" uri="{3e2802c4-a4d2-4d8b-9148-e3be6c30e623}">
          <xlrd:rvb i="9178"/>
        </ext>
      </extLst>
    </bk>
    <bk>
      <extLst>
        <ext xmlns:xlrd="http://schemas.microsoft.com/office/spreadsheetml/2017/richdata" uri="{3e2802c4-a4d2-4d8b-9148-e3be6c30e623}">
          <xlrd:rvb i="9224"/>
        </ext>
      </extLst>
    </bk>
    <bk>
      <extLst>
        <ext xmlns:xlrd="http://schemas.microsoft.com/office/spreadsheetml/2017/richdata" uri="{3e2802c4-a4d2-4d8b-9148-e3be6c30e623}">
          <xlrd:rvb i="9484"/>
        </ext>
      </extLst>
    </bk>
    <bk>
      <extLst>
        <ext xmlns:xlrd="http://schemas.microsoft.com/office/spreadsheetml/2017/richdata" uri="{3e2802c4-a4d2-4d8b-9148-e3be6c30e623}">
          <xlrd:rvb i="9521"/>
        </ext>
      </extLst>
    </bk>
    <bk>
      <extLst>
        <ext xmlns:xlrd="http://schemas.microsoft.com/office/spreadsheetml/2017/richdata" uri="{3e2802c4-a4d2-4d8b-9148-e3be6c30e623}">
          <xlrd:rvb i="9564"/>
        </ext>
      </extLst>
    </bk>
    <bk>
      <extLst>
        <ext xmlns:xlrd="http://schemas.microsoft.com/office/spreadsheetml/2017/richdata" uri="{3e2802c4-a4d2-4d8b-9148-e3be6c30e623}">
          <xlrd:rvb i="9587"/>
        </ext>
      </extLst>
    </bk>
    <bk>
      <extLst>
        <ext xmlns:xlrd="http://schemas.microsoft.com/office/spreadsheetml/2017/richdata" uri="{3e2802c4-a4d2-4d8b-9148-e3be6c30e623}">
          <xlrd:rvb i="9606"/>
        </ext>
      </extLst>
    </bk>
    <bk>
      <extLst>
        <ext xmlns:xlrd="http://schemas.microsoft.com/office/spreadsheetml/2017/richdata" uri="{3e2802c4-a4d2-4d8b-9148-e3be6c30e623}">
          <xlrd:rvb i="9211"/>
        </ext>
      </extLst>
    </bk>
    <bk>
      <extLst>
        <ext xmlns:xlrd="http://schemas.microsoft.com/office/spreadsheetml/2017/richdata" uri="{3e2802c4-a4d2-4d8b-9148-e3be6c30e623}">
          <xlrd:rvb i="9190"/>
        </ext>
      </extLst>
    </bk>
    <bk>
      <extLst>
        <ext xmlns:xlrd="http://schemas.microsoft.com/office/spreadsheetml/2017/richdata" uri="{3e2802c4-a4d2-4d8b-9148-e3be6c30e623}">
          <xlrd:rvb i="9191"/>
        </ext>
      </extLst>
    </bk>
    <bk>
      <extLst>
        <ext xmlns:xlrd="http://schemas.microsoft.com/office/spreadsheetml/2017/richdata" uri="{3e2802c4-a4d2-4d8b-9148-e3be6c30e623}">
          <xlrd:rvb i="9202"/>
        </ext>
      </extLst>
    </bk>
    <bk>
      <extLst>
        <ext xmlns:xlrd="http://schemas.microsoft.com/office/spreadsheetml/2017/richdata" uri="{3e2802c4-a4d2-4d8b-9148-e3be6c30e623}">
          <xlrd:rvb i="9184"/>
        </ext>
      </extLst>
    </bk>
    <bk>
      <extLst>
        <ext xmlns:xlrd="http://schemas.microsoft.com/office/spreadsheetml/2017/richdata" uri="{3e2802c4-a4d2-4d8b-9148-e3be6c30e623}">
          <xlrd:rvb i="9181"/>
        </ext>
      </extLst>
    </bk>
    <bk>
      <extLst>
        <ext xmlns:xlrd="http://schemas.microsoft.com/office/spreadsheetml/2017/richdata" uri="{3e2802c4-a4d2-4d8b-9148-e3be6c30e623}">
          <xlrd:rvb i="2349"/>
        </ext>
      </extLst>
    </bk>
    <bk>
      <extLst>
        <ext xmlns:xlrd="http://schemas.microsoft.com/office/spreadsheetml/2017/richdata" uri="{3e2802c4-a4d2-4d8b-9148-e3be6c30e623}">
          <xlrd:rvb i="2450"/>
        </ext>
      </extLst>
    </bk>
    <bk>
      <extLst>
        <ext xmlns:xlrd="http://schemas.microsoft.com/office/spreadsheetml/2017/richdata" uri="{3e2802c4-a4d2-4d8b-9148-e3be6c30e623}">
          <xlrd:rvb i="2348"/>
        </ext>
      </extLst>
    </bk>
    <bk>
      <extLst>
        <ext xmlns:xlrd="http://schemas.microsoft.com/office/spreadsheetml/2017/richdata" uri="{3e2802c4-a4d2-4d8b-9148-e3be6c30e623}">
          <xlrd:rvb i="2449"/>
        </ext>
      </extLst>
    </bk>
    <bk>
      <extLst>
        <ext xmlns:xlrd="http://schemas.microsoft.com/office/spreadsheetml/2017/richdata" uri="{3e2802c4-a4d2-4d8b-9148-e3be6c30e623}">
          <xlrd:rvb i="2380"/>
        </ext>
      </extLst>
    </bk>
    <bk>
      <extLst>
        <ext xmlns:xlrd="http://schemas.microsoft.com/office/spreadsheetml/2017/richdata" uri="{3e2802c4-a4d2-4d8b-9148-e3be6c30e623}">
          <xlrd:rvb i="2489"/>
        </ext>
      </extLst>
    </bk>
    <bk>
      <extLst>
        <ext xmlns:xlrd="http://schemas.microsoft.com/office/spreadsheetml/2017/richdata" uri="{3e2802c4-a4d2-4d8b-9148-e3be6c30e623}">
          <xlrd:rvb i="2351"/>
        </ext>
      </extLst>
    </bk>
    <bk>
      <extLst>
        <ext xmlns:xlrd="http://schemas.microsoft.com/office/spreadsheetml/2017/richdata" uri="{3e2802c4-a4d2-4d8b-9148-e3be6c30e623}">
          <xlrd:rvb i="2452"/>
        </ext>
      </extLst>
    </bk>
    <bk>
      <extLst>
        <ext xmlns:xlrd="http://schemas.microsoft.com/office/spreadsheetml/2017/richdata" uri="{3e2802c4-a4d2-4d8b-9148-e3be6c30e623}">
          <xlrd:rvb i="2358"/>
        </ext>
      </extLst>
    </bk>
    <bk>
      <extLst>
        <ext xmlns:xlrd="http://schemas.microsoft.com/office/spreadsheetml/2017/richdata" uri="{3e2802c4-a4d2-4d8b-9148-e3be6c30e623}">
          <xlrd:rvb i="2460"/>
        </ext>
      </extLst>
    </bk>
    <bk>
      <extLst>
        <ext xmlns:xlrd="http://schemas.microsoft.com/office/spreadsheetml/2017/richdata" uri="{3e2802c4-a4d2-4d8b-9148-e3be6c30e623}">
          <xlrd:rvb i="209"/>
        </ext>
      </extLst>
    </bk>
    <bk>
      <extLst>
        <ext xmlns:xlrd="http://schemas.microsoft.com/office/spreadsheetml/2017/richdata" uri="{3e2802c4-a4d2-4d8b-9148-e3be6c30e623}">
          <xlrd:rvb i="2247"/>
        </ext>
      </extLst>
    </bk>
    <bk>
      <extLst>
        <ext xmlns:xlrd="http://schemas.microsoft.com/office/spreadsheetml/2017/richdata" uri="{3e2802c4-a4d2-4d8b-9148-e3be6c30e623}">
          <xlrd:rvb i="2357"/>
        </ext>
      </extLst>
    </bk>
    <bk>
      <extLst>
        <ext xmlns:xlrd="http://schemas.microsoft.com/office/spreadsheetml/2017/richdata" uri="{3e2802c4-a4d2-4d8b-9148-e3be6c30e623}">
          <xlrd:rvb i="2459"/>
        </ext>
      </extLst>
    </bk>
    <bk>
      <extLst>
        <ext xmlns:xlrd="http://schemas.microsoft.com/office/spreadsheetml/2017/richdata" uri="{3e2802c4-a4d2-4d8b-9148-e3be6c30e623}">
          <xlrd:rvb i="2356"/>
        </ext>
      </extLst>
    </bk>
    <bk>
      <extLst>
        <ext xmlns:xlrd="http://schemas.microsoft.com/office/spreadsheetml/2017/richdata" uri="{3e2802c4-a4d2-4d8b-9148-e3be6c30e623}">
          <xlrd:rvb i="2458"/>
        </ext>
      </extLst>
    </bk>
    <bk>
      <extLst>
        <ext xmlns:xlrd="http://schemas.microsoft.com/office/spreadsheetml/2017/richdata" uri="{3e2802c4-a4d2-4d8b-9148-e3be6c30e623}">
          <xlrd:rvb i="2350"/>
        </ext>
      </extLst>
    </bk>
    <bk>
      <extLst>
        <ext xmlns:xlrd="http://schemas.microsoft.com/office/spreadsheetml/2017/richdata" uri="{3e2802c4-a4d2-4d8b-9148-e3be6c30e623}">
          <xlrd:rvb i="2451"/>
        </ext>
      </extLst>
    </bk>
    <bk>
      <extLst>
        <ext xmlns:xlrd="http://schemas.microsoft.com/office/spreadsheetml/2017/richdata" uri="{3e2802c4-a4d2-4d8b-9148-e3be6c30e623}">
          <xlrd:rvb i="2352"/>
        </ext>
      </extLst>
    </bk>
    <bk>
      <extLst>
        <ext xmlns:xlrd="http://schemas.microsoft.com/office/spreadsheetml/2017/richdata" uri="{3e2802c4-a4d2-4d8b-9148-e3be6c30e623}">
          <xlrd:rvb i="2453"/>
        </ext>
      </extLst>
    </bk>
    <bk>
      <extLst>
        <ext xmlns:xlrd="http://schemas.microsoft.com/office/spreadsheetml/2017/richdata" uri="{3e2802c4-a4d2-4d8b-9148-e3be6c30e623}">
          <xlrd:rvb i="2390"/>
        </ext>
      </extLst>
    </bk>
    <bk>
      <extLst>
        <ext xmlns:xlrd="http://schemas.microsoft.com/office/spreadsheetml/2017/richdata" uri="{3e2802c4-a4d2-4d8b-9148-e3be6c30e623}">
          <xlrd:rvb i="2497"/>
        </ext>
      </extLst>
    </bk>
    <bk>
      <extLst>
        <ext xmlns:xlrd="http://schemas.microsoft.com/office/spreadsheetml/2017/richdata" uri="{3e2802c4-a4d2-4d8b-9148-e3be6c30e623}">
          <xlrd:rvb i="2388"/>
        </ext>
      </extLst>
    </bk>
    <bk>
      <extLst>
        <ext xmlns:xlrd="http://schemas.microsoft.com/office/spreadsheetml/2017/richdata" uri="{3e2802c4-a4d2-4d8b-9148-e3be6c30e623}">
          <xlrd:rvb i="2495"/>
        </ext>
      </extLst>
    </bk>
    <bk>
      <extLst>
        <ext xmlns:xlrd="http://schemas.microsoft.com/office/spreadsheetml/2017/richdata" uri="{3e2802c4-a4d2-4d8b-9148-e3be6c30e623}">
          <xlrd:rvb i="2386"/>
        </ext>
      </extLst>
    </bk>
    <bk>
      <extLst>
        <ext xmlns:xlrd="http://schemas.microsoft.com/office/spreadsheetml/2017/richdata" uri="{3e2802c4-a4d2-4d8b-9148-e3be6c30e623}">
          <xlrd:rvb i="2493"/>
        </ext>
      </extLst>
    </bk>
    <bk>
      <extLst>
        <ext xmlns:xlrd="http://schemas.microsoft.com/office/spreadsheetml/2017/richdata" uri="{3e2802c4-a4d2-4d8b-9148-e3be6c30e623}">
          <xlrd:rvb i="1482"/>
        </ext>
      </extLst>
    </bk>
    <bk>
      <extLst>
        <ext xmlns:xlrd="http://schemas.microsoft.com/office/spreadsheetml/2017/richdata" uri="{3e2802c4-a4d2-4d8b-9148-e3be6c30e623}">
          <xlrd:rvb i="2383"/>
        </ext>
      </extLst>
    </bk>
    <bk>
      <extLst>
        <ext xmlns:xlrd="http://schemas.microsoft.com/office/spreadsheetml/2017/richdata" uri="{3e2802c4-a4d2-4d8b-9148-e3be6c30e623}">
          <xlrd:rvb i="2491"/>
        </ext>
      </extLst>
    </bk>
    <bk>
      <extLst>
        <ext xmlns:xlrd="http://schemas.microsoft.com/office/spreadsheetml/2017/richdata" uri="{3e2802c4-a4d2-4d8b-9148-e3be6c30e623}">
          <xlrd:rvb i="242"/>
        </ext>
      </extLst>
    </bk>
    <bk>
      <extLst>
        <ext xmlns:xlrd="http://schemas.microsoft.com/office/spreadsheetml/2017/richdata" uri="{3e2802c4-a4d2-4d8b-9148-e3be6c30e623}">
          <xlrd:rvb i="2461"/>
        </ext>
      </extLst>
    </bk>
    <bk>
      <extLst>
        <ext xmlns:xlrd="http://schemas.microsoft.com/office/spreadsheetml/2017/richdata" uri="{3e2802c4-a4d2-4d8b-9148-e3be6c30e623}">
          <xlrd:rvb i="25"/>
        </ext>
      </extLst>
    </bk>
    <bk>
      <extLst>
        <ext xmlns:xlrd="http://schemas.microsoft.com/office/spreadsheetml/2017/richdata" uri="{3e2802c4-a4d2-4d8b-9148-e3be6c30e623}">
          <xlrd:rvb i="2482"/>
        </ext>
      </extLst>
    </bk>
    <bk>
      <extLst>
        <ext xmlns:xlrd="http://schemas.microsoft.com/office/spreadsheetml/2017/richdata" uri="{3e2802c4-a4d2-4d8b-9148-e3be6c30e623}">
          <xlrd:rvb i="26"/>
        </ext>
      </extLst>
    </bk>
    <bk>
      <extLst>
        <ext xmlns:xlrd="http://schemas.microsoft.com/office/spreadsheetml/2017/richdata" uri="{3e2802c4-a4d2-4d8b-9148-e3be6c30e623}">
          <xlrd:rvb i="2376"/>
        </ext>
      </extLst>
    </bk>
    <bk>
      <extLst>
        <ext xmlns:xlrd="http://schemas.microsoft.com/office/spreadsheetml/2017/richdata" uri="{3e2802c4-a4d2-4d8b-9148-e3be6c30e623}">
          <xlrd:rvb i="2484"/>
        </ext>
      </extLst>
    </bk>
    <bk>
      <extLst>
        <ext xmlns:xlrd="http://schemas.microsoft.com/office/spreadsheetml/2017/richdata" uri="{3e2802c4-a4d2-4d8b-9148-e3be6c30e623}">
          <xlrd:rvb i="2485"/>
        </ext>
      </extLst>
    </bk>
    <bk>
      <extLst>
        <ext xmlns:xlrd="http://schemas.microsoft.com/office/spreadsheetml/2017/richdata" uri="{3e2802c4-a4d2-4d8b-9148-e3be6c30e623}">
          <xlrd:rvb i="2377"/>
        </ext>
      </extLst>
    </bk>
    <bk>
      <extLst>
        <ext xmlns:xlrd="http://schemas.microsoft.com/office/spreadsheetml/2017/richdata" uri="{3e2802c4-a4d2-4d8b-9148-e3be6c30e623}">
          <xlrd:rvb i="2486"/>
        </ext>
      </extLst>
    </bk>
    <bk>
      <extLst>
        <ext xmlns:xlrd="http://schemas.microsoft.com/office/spreadsheetml/2017/richdata" uri="{3e2802c4-a4d2-4d8b-9148-e3be6c30e623}">
          <xlrd:rvb i="16"/>
        </ext>
      </extLst>
    </bk>
    <bk>
      <extLst>
        <ext xmlns:xlrd="http://schemas.microsoft.com/office/spreadsheetml/2017/richdata" uri="{3e2802c4-a4d2-4d8b-9148-e3be6c30e623}">
          <xlrd:rvb i="2463"/>
        </ext>
      </extLst>
    </bk>
    <bk>
      <extLst>
        <ext xmlns:xlrd="http://schemas.microsoft.com/office/spreadsheetml/2017/richdata" uri="{3e2802c4-a4d2-4d8b-9148-e3be6c30e623}">
          <xlrd:rvb i="2391"/>
        </ext>
      </extLst>
    </bk>
    <bk>
      <extLst>
        <ext xmlns:xlrd="http://schemas.microsoft.com/office/spreadsheetml/2017/richdata" uri="{3e2802c4-a4d2-4d8b-9148-e3be6c30e623}">
          <xlrd:rvb i="2498"/>
        </ext>
      </extLst>
    </bk>
    <bk>
      <extLst>
        <ext xmlns:xlrd="http://schemas.microsoft.com/office/spreadsheetml/2017/richdata" uri="{3e2802c4-a4d2-4d8b-9148-e3be6c30e623}">
          <xlrd:rvb i="2379"/>
        </ext>
      </extLst>
    </bk>
    <bk>
      <extLst>
        <ext xmlns:xlrd="http://schemas.microsoft.com/office/spreadsheetml/2017/richdata" uri="{3e2802c4-a4d2-4d8b-9148-e3be6c30e623}">
          <xlrd:rvb i="2488"/>
        </ext>
      </extLst>
    </bk>
    <bk>
      <extLst>
        <ext xmlns:xlrd="http://schemas.microsoft.com/office/spreadsheetml/2017/richdata" uri="{3e2802c4-a4d2-4d8b-9148-e3be6c30e623}">
          <xlrd:rvb i="2382"/>
        </ext>
      </extLst>
    </bk>
    <bk>
      <extLst>
        <ext xmlns:xlrd="http://schemas.microsoft.com/office/spreadsheetml/2017/richdata" uri="{3e2802c4-a4d2-4d8b-9148-e3be6c30e623}">
          <xlrd:rvb i="2490"/>
        </ext>
      </extLst>
    </bk>
    <bk>
      <extLst>
        <ext xmlns:xlrd="http://schemas.microsoft.com/office/spreadsheetml/2017/richdata" uri="{3e2802c4-a4d2-4d8b-9148-e3be6c30e623}">
          <xlrd:rvb i="9637"/>
        </ext>
      </extLst>
    </bk>
    <bk>
      <extLst>
        <ext xmlns:xlrd="http://schemas.microsoft.com/office/spreadsheetml/2017/richdata" uri="{3e2802c4-a4d2-4d8b-9148-e3be6c30e623}">
          <xlrd:rvb i="9555"/>
        </ext>
      </extLst>
    </bk>
  </futureMetadata>
  <cellMetadata count="1">
    <bk>
      <rc t="1" v="0"/>
    </bk>
  </cellMetadata>
  <valueMetadata count="184">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valueMetadata>
</metadata>
</file>

<file path=xl/sharedStrings.xml><?xml version="1.0" encoding="utf-8"?>
<sst xmlns="http://schemas.openxmlformats.org/spreadsheetml/2006/main" count="394" uniqueCount="225">
  <si>
    <r>
      <t xml:space="preserve">Refresh the workbook whenever you want to get the most up-to-date data for this template. Go to the </t>
    </r>
    <r>
      <rPr>
        <b/>
        <sz val="14"/>
        <color theme="1"/>
        <rFont val="Calibri"/>
        <family val="2"/>
        <scheme val="minor"/>
      </rPr>
      <t>Data</t>
    </r>
    <r>
      <rPr>
        <sz val="14"/>
        <color theme="1"/>
        <rFont val="Calibri"/>
        <family val="2"/>
        <scheme val="minor"/>
      </rPr>
      <t xml:space="preserve"> tab  &gt; </t>
    </r>
    <r>
      <rPr>
        <b/>
        <sz val="14"/>
        <color theme="1"/>
        <rFont val="Calibri"/>
        <family val="2"/>
        <scheme val="minor"/>
      </rPr>
      <t>Refresh All</t>
    </r>
    <r>
      <rPr>
        <sz val="14"/>
        <color theme="1"/>
        <rFont val="Calibri"/>
        <family val="2"/>
        <scheme val="minor"/>
      </rPr>
      <t>.</t>
    </r>
  </si>
  <si>
    <t>Periodic table</t>
  </si>
  <si>
    <t>Whether you're working on a school project or simply curious about science, this list will help you discover the fundamentals of chemistry. </t>
  </si>
  <si>
    <t>Search and interact with the periodic table</t>
  </si>
  <si>
    <t>Compare elemental properties</t>
  </si>
  <si>
    <t>Track chemical compounds</t>
  </si>
  <si>
    <t>Elements</t>
  </si>
  <si>
    <t>Compound list</t>
  </si>
  <si>
    <t>Explore chemical compound properties</t>
  </si>
  <si>
    <t>Show your understanding</t>
  </si>
  <si>
    <t>Do more with data types</t>
  </si>
  <si>
    <t>Compound properties</t>
  </si>
  <si>
    <t>Quiz</t>
  </si>
  <si>
    <t>Learn more</t>
  </si>
  <si>
    <t>Give feedback to help us improve this template</t>
  </si>
  <si>
    <t xml:space="preserve">Use the search and property filters to explore interesting patterns and highlight data. </t>
  </si>
  <si>
    <t>Group</t>
  </si>
  <si>
    <t>Period</t>
  </si>
  <si>
    <t>H</t>
  </si>
  <si>
    <t>He</t>
  </si>
  <si>
    <t>Search the periodic table:</t>
  </si>
  <si>
    <t>Select a property to highlight in the table:</t>
  </si>
  <si>
    <t>Li</t>
  </si>
  <si>
    <t>Be</t>
  </si>
  <si>
    <t>Van der Waals radius</t>
  </si>
  <si>
    <t>B</t>
  </si>
  <si>
    <t>C</t>
  </si>
  <si>
    <t>N</t>
  </si>
  <si>
    <t>O</t>
  </si>
  <si>
    <t>F</t>
  </si>
  <si>
    <t>Ne</t>
  </si>
  <si>
    <t>Enter a name, symbol, or number.</t>
  </si>
  <si>
    <t>Na</t>
  </si>
  <si>
    <t>Mg</t>
  </si>
  <si>
    <t>Al</t>
  </si>
  <si>
    <t>Si</t>
  </si>
  <si>
    <t>P</t>
  </si>
  <si>
    <t>S</t>
  </si>
  <si>
    <t>Cl</t>
  </si>
  <si>
    <t>Ar</t>
  </si>
  <si>
    <t>K</t>
  </si>
  <si>
    <t>Ca</t>
  </si>
  <si>
    <t>Sc</t>
  </si>
  <si>
    <t>Ti</t>
  </si>
  <si>
    <t>V</t>
  </si>
  <si>
    <t>Cr</t>
  </si>
  <si>
    <t>Mn</t>
  </si>
  <si>
    <t>Fe</t>
  </si>
  <si>
    <t>Co</t>
  </si>
  <si>
    <t>Ni</t>
  </si>
  <si>
    <t>Cu</t>
  </si>
  <si>
    <t>Zn</t>
  </si>
  <si>
    <t>Ga</t>
  </si>
  <si>
    <t>Ge</t>
  </si>
  <si>
    <t>As</t>
  </si>
  <si>
    <t>Se</t>
  </si>
  <si>
    <t>Br</t>
  </si>
  <si>
    <t>Kr</t>
  </si>
  <si>
    <t>Rb</t>
  </si>
  <si>
    <t>Sr</t>
  </si>
  <si>
    <t>Y</t>
  </si>
  <si>
    <t>Zr</t>
  </si>
  <si>
    <t>Nb</t>
  </si>
  <si>
    <t>Mo</t>
  </si>
  <si>
    <t>Tc</t>
  </si>
  <si>
    <t>Ru</t>
  </si>
  <si>
    <t>Rh</t>
  </si>
  <si>
    <t>Pd</t>
  </si>
  <si>
    <t>Ag</t>
  </si>
  <si>
    <t>Cd</t>
  </si>
  <si>
    <t>In</t>
  </si>
  <si>
    <t>Sn</t>
  </si>
  <si>
    <t>Sb</t>
  </si>
  <si>
    <t>Te</t>
  </si>
  <si>
    <t>I</t>
  </si>
  <si>
    <t>Xe</t>
  </si>
  <si>
    <t>Cs</t>
  </si>
  <si>
    <t>Ba</t>
  </si>
  <si>
    <t>Hf</t>
  </si>
  <si>
    <t>Ta</t>
  </si>
  <si>
    <t>W</t>
  </si>
  <si>
    <t>Re</t>
  </si>
  <si>
    <t>Os</t>
  </si>
  <si>
    <t>Ir</t>
  </si>
  <si>
    <t>Pt</t>
  </si>
  <si>
    <t>Au</t>
  </si>
  <si>
    <t>Hg</t>
  </si>
  <si>
    <t>Tl</t>
  </si>
  <si>
    <t>Pb</t>
  </si>
  <si>
    <t>Bi</t>
  </si>
  <si>
    <t>Po</t>
  </si>
  <si>
    <t>At</t>
  </si>
  <si>
    <t>Rn</t>
  </si>
  <si>
    <t>Fr</t>
  </si>
  <si>
    <t>Ra</t>
  </si>
  <si>
    <t>Rf</t>
  </si>
  <si>
    <t>Db</t>
  </si>
  <si>
    <t>Sg</t>
  </si>
  <si>
    <t>Bh</t>
  </si>
  <si>
    <t>Hs</t>
  </si>
  <si>
    <t>Mt</t>
  </si>
  <si>
    <t>Ds</t>
  </si>
  <si>
    <t>Rg</t>
  </si>
  <si>
    <t>Cn</t>
  </si>
  <si>
    <t>Nh</t>
  </si>
  <si>
    <t>Fl</t>
  </si>
  <si>
    <t>Mc</t>
  </si>
  <si>
    <t>Lv</t>
  </si>
  <si>
    <t>Ts</t>
  </si>
  <si>
    <t>Og</t>
  </si>
  <si>
    <t>Lanthanide series</t>
  </si>
  <si>
    <t>La</t>
  </si>
  <si>
    <t>Ce</t>
  </si>
  <si>
    <t>Pr</t>
  </si>
  <si>
    <t>Nd</t>
  </si>
  <si>
    <t>Pm</t>
  </si>
  <si>
    <t>Sm</t>
  </si>
  <si>
    <t>Eu</t>
  </si>
  <si>
    <t>Gd</t>
  </si>
  <si>
    <t>Tb</t>
  </si>
  <si>
    <t>Dy</t>
  </si>
  <si>
    <t>Ho</t>
  </si>
  <si>
    <t>Er</t>
  </si>
  <si>
    <t>Tm</t>
  </si>
  <si>
    <t>Yb</t>
  </si>
  <si>
    <t>Lu</t>
  </si>
  <si>
    <t>Actinide series</t>
  </si>
  <si>
    <t>Ac</t>
  </si>
  <si>
    <t>Th</t>
  </si>
  <si>
    <t>Pa</t>
  </si>
  <si>
    <t>U</t>
  </si>
  <si>
    <t>Np</t>
  </si>
  <si>
    <t>Pu</t>
  </si>
  <si>
    <t>Am</t>
  </si>
  <si>
    <t>Cm</t>
  </si>
  <si>
    <t>Bk</t>
  </si>
  <si>
    <t>Cf</t>
  </si>
  <si>
    <t>Es</t>
  </si>
  <si>
    <t>Fm</t>
  </si>
  <si>
    <t>Md</t>
  </si>
  <si>
    <t>No</t>
  </si>
  <si>
    <t>Lr</t>
  </si>
  <si>
    <t>✓</t>
  </si>
  <si>
    <t>Property DV</t>
  </si>
  <si>
    <t>Atomic Mass</t>
  </si>
  <si>
    <t>Atomic radius</t>
  </si>
  <si>
    <t>Block</t>
  </si>
  <si>
    <t>Boiling Point</t>
  </si>
  <si>
    <t>Covalent radius</t>
  </si>
  <si>
    <t>Crust Abundance</t>
  </si>
  <si>
    <t>Discovery year</t>
  </si>
  <si>
    <t>Electron affinity</t>
  </si>
  <si>
    <t>Electronegativity</t>
  </si>
  <si>
    <t>Human Abundance</t>
  </si>
  <si>
    <t>Melting Point</t>
  </si>
  <si>
    <t>Ocean Abundance</t>
  </si>
  <si>
    <t>Solar Abundance</t>
  </si>
  <si>
    <t>Universe Abundance</t>
  </si>
  <si>
    <t>Valence</t>
  </si>
  <si>
    <t>List of chemicals</t>
  </si>
  <si>
    <t xml:space="preserve">Use the table below to add elemental properties and compare them. </t>
  </si>
  <si>
    <r>
      <t xml:space="preserve">To add more columns of information, select an element and then click on the </t>
    </r>
    <r>
      <rPr>
        <b/>
        <i/>
        <sz val="12"/>
        <color theme="1" tint="0.34998626667073579"/>
        <rFont val="Calibri"/>
        <family val="2"/>
        <scheme val="minor"/>
      </rPr>
      <t>Insert Data</t>
    </r>
    <r>
      <rPr>
        <i/>
        <sz val="12"/>
        <color theme="1" tint="0.34998626667073579"/>
        <rFont val="Calibri"/>
        <family val="2"/>
        <scheme val="minor"/>
      </rPr>
      <t xml:space="preserve"> icon in the top right corner of the list.</t>
    </r>
  </si>
  <si>
    <t>Click the icon next to an element to view more data about it.</t>
  </si>
  <si>
    <t>Blank</t>
  </si>
  <si>
    <t>Element</t>
  </si>
  <si>
    <t>Atomic symbol</t>
  </si>
  <si>
    <t>Formula</t>
  </si>
  <si>
    <t>Select the cell below and choose a chemical using the dropdown arrow.</t>
  </si>
  <si>
    <t>blank</t>
  </si>
  <si>
    <t>Molar mass</t>
  </si>
  <si>
    <t>Density</t>
  </si>
  <si>
    <t>Boiling point</t>
  </si>
  <si>
    <t>Basic atomic properties</t>
  </si>
  <si>
    <t>Atomic number</t>
  </si>
  <si>
    <t>Atomic mass</t>
  </si>
  <si>
    <t>Melting point</t>
  </si>
  <si>
    <t>Periodic table properties</t>
  </si>
  <si>
    <t>*</t>
  </si>
  <si>
    <t>**</t>
  </si>
  <si>
    <t>Chemical properties</t>
  </si>
  <si>
    <t>Atomic size</t>
  </si>
  <si>
    <t>Abundance properties</t>
  </si>
  <si>
    <t>Universe</t>
  </si>
  <si>
    <t>Solar</t>
  </si>
  <si>
    <t>Meterorite</t>
  </si>
  <si>
    <t>Crust</t>
  </si>
  <si>
    <t>Ocean</t>
  </si>
  <si>
    <t>Human</t>
  </si>
  <si>
    <t>Crystallographic properties</t>
  </si>
  <si>
    <t>Lattice angles</t>
  </si>
  <si>
    <t>Lattice constants</t>
  </si>
  <si>
    <t>IUCr space group number</t>
  </si>
  <si>
    <t>Volume magnetic susceptibility</t>
  </si>
  <si>
    <t>Mass magnetic susceptibility</t>
  </si>
  <si>
    <t>Molar magnetic susceptibility</t>
  </si>
  <si>
    <t>Discovery properties</t>
  </si>
  <si>
    <t>Discovery country</t>
  </si>
  <si>
    <t>Discoverers</t>
  </si>
  <si>
    <t>Quiz yourself on some basic periodic table and chemical questions.</t>
  </si>
  <si>
    <t>Element questions</t>
  </si>
  <si>
    <t>Which elements have the following symbols?</t>
  </si>
  <si>
    <t>Name 3 elements in the D block.</t>
  </si>
  <si>
    <t>Which elements have the following atomic numbers?</t>
  </si>
  <si>
    <t>Name 3 elements that are commonly found in humans.</t>
  </si>
  <si>
    <t>Chemical questions</t>
  </si>
  <si>
    <t>Name the chemicals based on the structure diagram and calculate their molar mass.</t>
  </si>
  <si>
    <t>Name</t>
  </si>
  <si>
    <t>❶</t>
  </si>
  <si>
    <t>❷</t>
  </si>
  <si>
    <t xml:space="preserve">❸ </t>
  </si>
  <si>
    <t>Check out this article to learn even more about data types</t>
  </si>
  <si>
    <t>Electromagnetic properties</t>
  </si>
  <si>
    <t>Click the icon next to a compound to view more data about it.</t>
  </si>
  <si>
    <t>Meteorite Abundance</t>
  </si>
  <si>
    <t>With linked data types, you can insert and work with reliable data from trusted online data sources. Microsoft has partnered with Wolfram to provide rich, interesting facts and data on numerous subjects that you can use and refresh—all without leaving Excel.</t>
  </si>
  <si>
    <r>
      <t xml:space="preserve">Here's how to use data types using the </t>
    </r>
    <r>
      <rPr>
        <b/>
        <sz val="14"/>
        <color theme="1"/>
        <rFont val="Calibri"/>
        <family val="2"/>
        <scheme val="minor"/>
      </rPr>
      <t>Space data type</t>
    </r>
    <r>
      <rPr>
        <sz val="14"/>
        <color theme="1"/>
        <rFont val="Calibri"/>
        <family val="2"/>
        <scheme val="minor"/>
      </rPr>
      <t xml:space="preserve"> as an example.</t>
    </r>
  </si>
  <si>
    <r>
      <t xml:space="preserve">Type </t>
    </r>
    <r>
      <rPr>
        <b/>
        <sz val="14"/>
        <color theme="1"/>
        <rFont val="Calibri"/>
        <family val="2"/>
        <scheme val="minor"/>
      </rPr>
      <t>Earth</t>
    </r>
    <r>
      <rPr>
        <sz val="14"/>
        <color theme="1"/>
        <rFont val="Calibri"/>
        <family val="2"/>
        <scheme val="minor"/>
      </rPr>
      <t xml:space="preserve"> in the cell below.</t>
    </r>
  </si>
  <si>
    <t>Earth</t>
  </si>
  <si>
    <r>
      <t xml:space="preserve">You can type other names for the same thing. For example, you can type </t>
    </r>
    <r>
      <rPr>
        <b/>
        <i/>
        <sz val="12"/>
        <color theme="1" tint="0.34998626667073579"/>
        <rFont val="Calibri"/>
        <family val="2"/>
        <scheme val="minor"/>
      </rPr>
      <t xml:space="preserve">Planet Earth </t>
    </r>
    <r>
      <rPr>
        <i/>
        <sz val="12"/>
        <color theme="1" tint="0.34998626667073579"/>
        <rFont val="Calibri"/>
        <family val="2"/>
        <scheme val="minor"/>
      </rPr>
      <t>if you want.</t>
    </r>
  </si>
  <si>
    <r>
      <t xml:space="preserve">With the cell above selected, go to the </t>
    </r>
    <r>
      <rPr>
        <b/>
        <sz val="14"/>
        <color theme="1"/>
        <rFont val="Calibri"/>
        <family val="2"/>
        <scheme val="minor"/>
      </rPr>
      <t>Data</t>
    </r>
    <r>
      <rPr>
        <sz val="14"/>
        <color theme="1"/>
        <rFont val="Calibri"/>
        <family val="2"/>
        <scheme val="minor"/>
      </rPr>
      <t xml:space="preserve"> tab and in the </t>
    </r>
    <r>
      <rPr>
        <b/>
        <sz val="14"/>
        <color theme="1"/>
        <rFont val="Calibri"/>
        <family val="2"/>
        <scheme val="minor"/>
      </rPr>
      <t>Data Type Gallery</t>
    </r>
    <r>
      <rPr>
        <sz val="14"/>
        <color theme="1"/>
        <rFont val="Calibri"/>
        <family val="2"/>
        <scheme val="minor"/>
      </rPr>
      <t xml:space="preserve"> menu, select the </t>
    </r>
    <r>
      <rPr>
        <b/>
        <sz val="14"/>
        <color theme="1"/>
        <rFont val="Calibri"/>
        <family val="2"/>
        <scheme val="minor"/>
      </rPr>
      <t xml:space="preserve">Space </t>
    </r>
    <r>
      <rPr>
        <sz val="14"/>
        <color theme="1"/>
        <rFont val="Calibri"/>
        <family val="2"/>
        <scheme val="minor"/>
      </rPr>
      <t xml:space="preserve">icon. </t>
    </r>
  </si>
  <si>
    <t xml:space="preserve">If Excel doesn't recognize the planet, you'll get the option to search for the correct one or try another. </t>
  </si>
  <si>
    <r>
      <t xml:space="preserve">Select the </t>
    </r>
    <r>
      <rPr>
        <b/>
        <sz val="14"/>
        <color theme="1"/>
        <rFont val="Calibri"/>
        <family val="2"/>
        <scheme val="minor"/>
      </rPr>
      <t>Insert Data</t>
    </r>
    <r>
      <rPr>
        <sz val="14"/>
        <color theme="1"/>
        <rFont val="Calibri"/>
        <family val="2"/>
        <scheme val="minor"/>
      </rPr>
      <t xml:space="preserve"> icon that appears on the right of the cell to see a list of data options. Choose one or more options to add them to the sheet.</t>
    </r>
  </si>
  <si>
    <t>And you're done! Your sheet will populate with all the facts and information you need directly from Excel.</t>
  </si>
  <si>
    <r>
      <t xml:space="preserve">Keep track of your favorite chemical compounds and use the </t>
    </r>
    <r>
      <rPr>
        <b/>
        <sz val="14"/>
        <color theme="1"/>
        <rFont val="Calibri"/>
        <family val="2"/>
        <scheme val="minor"/>
      </rPr>
      <t>Compound properties</t>
    </r>
    <r>
      <rPr>
        <sz val="14"/>
        <color theme="1"/>
        <rFont val="Calibri"/>
        <family val="2"/>
        <scheme val="minor"/>
      </rPr>
      <t xml:space="preserve"> sheet to learn more about them. To add compounds to the list, edit the examples or type below the last compound.</t>
    </r>
  </si>
  <si>
    <t>Compound</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</si>
</sst>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00000"/>
    <numFmt numFmtId="165" formatCode="#,##0.00000"/>
    <numFmt numFmtId="166" formatCode="#,##0.000000000000"/>
    <numFmt numFmtId="167" formatCode="#,##0.00000000000000"/>
    <numFmt numFmtId="168" formatCode="#,##0.00000000000"/>
    <numFmt numFmtId="169" formatCode="#,##0.0"/>
    <numFmt numFmtId="170" formatCode="0.000"/>
    <numFmt numFmtId="171" formatCode="0_);\(0\)"/>
    <numFmt numFmtId="172" formatCode="m/d;@"/>
  </numFmts>
  <fonts count="36" x14ac:knownFonts="1">
    <font>
      <sz val="14"/>
      <color theme="1"/>
      <name val="Calibri"/>
      <family val="2"/>
      <scheme val="minor"/>
    </font>
    <font>
      <sz val="12"/>
      <color theme="1"/>
      <name val="Calibri"/>
      <family val="2"/>
      <scheme val="minor"/>
    </font>
    <font>
      <sz val="12"/>
      <color theme="1"/>
      <name val="Calibri"/>
      <family val="2"/>
      <scheme val="minor"/>
    </font>
    <font>
      <sz val="11"/>
      <color rgb="FFFF0000"/>
      <name val="Calibri"/>
      <family val="2"/>
      <scheme val="minor"/>
    </font>
    <font>
      <sz val="8"/>
      <color theme="1"/>
      <name val="Calibri"/>
      <family val="2"/>
      <scheme val="minor"/>
    </font>
    <font>
      <sz val="9"/>
      <color theme="1"/>
      <name val="Calibri"/>
      <family val="2"/>
      <scheme val="minor"/>
    </font>
    <font>
      <b/>
      <sz val="8"/>
      <color theme="1"/>
      <name val="Calibri"/>
      <family val="2"/>
      <scheme val="minor"/>
    </font>
    <font>
      <sz val="11"/>
      <name val="Calibri"/>
      <family val="2"/>
      <scheme val="minor"/>
    </font>
    <font>
      <sz val="18"/>
      <color theme="3"/>
      <name val="Calibri Light"/>
      <family val="2"/>
      <scheme val="major"/>
    </font>
    <font>
      <b/>
      <sz val="11"/>
      <color theme="3"/>
      <name val="Calibri"/>
      <family val="2"/>
      <scheme val="minor"/>
    </font>
    <font>
      <b/>
      <sz val="12"/>
      <color theme="1"/>
      <name val="Calibri"/>
      <family val="2"/>
      <scheme val="minor"/>
    </font>
    <font>
      <sz val="14"/>
      <color theme="1"/>
      <name val="Calibri"/>
      <family val="2"/>
      <scheme val="minor"/>
    </font>
    <font>
      <b/>
      <sz val="14"/>
      <color theme="1"/>
      <name val="Calibri"/>
      <family val="2"/>
      <scheme val="minor"/>
    </font>
    <font>
      <sz val="40"/>
      <color theme="1"/>
      <name val="Calibri"/>
      <family val="2"/>
      <scheme val="minor"/>
    </font>
    <font>
      <sz val="20"/>
      <color theme="1"/>
      <name val="Calibri"/>
      <family val="2"/>
      <scheme val="minor"/>
    </font>
    <font>
      <sz val="14"/>
      <color theme="0"/>
      <name val="Calibri"/>
      <family val="2"/>
      <scheme val="minor"/>
    </font>
    <font>
      <u/>
      <sz val="14"/>
      <color theme="4"/>
      <name val="Calibri"/>
      <family val="2"/>
      <scheme val="minor"/>
    </font>
    <font>
      <sz val="10"/>
      <color theme="1"/>
      <name val="Calibri"/>
      <family val="2"/>
      <scheme val="minor"/>
    </font>
    <font>
      <b/>
      <sz val="20"/>
      <color theme="1"/>
      <name val="Calibri"/>
      <family val="2"/>
      <scheme val="minor"/>
    </font>
    <font>
      <sz val="10"/>
      <name val="Calibri"/>
      <family val="2"/>
      <scheme val="minor"/>
    </font>
    <font>
      <sz val="9"/>
      <name val="Calibri"/>
      <family val="2"/>
      <scheme val="minor"/>
    </font>
    <font>
      <sz val="14"/>
      <color theme="1" tint="0.34998626667073579"/>
      <name val="Calibri"/>
      <family val="2"/>
      <scheme val="minor"/>
    </font>
    <font>
      <sz val="28"/>
      <color theme="1"/>
      <name val="Calibri"/>
      <family val="2"/>
      <scheme val="minor"/>
    </font>
    <font>
      <b/>
      <i/>
      <sz val="12"/>
      <color theme="1" tint="0.34998626667073579"/>
      <name val="Calibri"/>
      <family val="2"/>
      <scheme val="minor"/>
    </font>
    <font>
      <i/>
      <sz val="12"/>
      <color theme="1" tint="0.34998626667073579"/>
      <name val="Calibri"/>
      <family val="2"/>
      <scheme val="minor"/>
    </font>
    <font>
      <sz val="14"/>
      <color theme="1"/>
      <name val="Calibri"/>
      <family val="2"/>
    </font>
    <font>
      <sz val="14"/>
      <color rgb="FF000000"/>
      <name val="Calibri"/>
      <family val="2"/>
    </font>
    <font>
      <sz val="10"/>
      <color theme="1" tint="0.34998626667073579"/>
      <name val="Calibri"/>
      <family val="2"/>
      <scheme val="minor"/>
    </font>
    <font>
      <sz val="8"/>
      <color theme="1" tint="0.34998626667073579"/>
      <name val="Calibri"/>
      <family val="2"/>
      <scheme val="minor"/>
    </font>
    <font>
      <sz val="14"/>
      <name val="Calibri"/>
      <family val="2"/>
      <scheme val="minor"/>
    </font>
    <font>
      <sz val="24"/>
      <color theme="1" tint="0.34998626667073579"/>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2"/>
      <color theme="1" tint="0.34998626667073579"/>
      <name val="Calibri"/>
      <family val="2"/>
      <scheme val="minor"/>
    </font>
    <font>
      <i/>
      <sz val="12"/>
      <color theme="1" tint="0.2499465926084170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4"/>
      </patternFill>
    </fill>
    <fill>
      <patternFill patternType="solid">
        <fgColor theme="8" tint="0.79998168889431442"/>
        <bgColor indexed="64"/>
      </patternFill>
    </fill>
  </fills>
  <borders count="34">
    <border>
      <left/>
      <right/>
      <top/>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right/>
      <top/>
      <bottom style="thin">
        <color indexed="64"/>
      </bottom>
      <diagonal/>
    </border>
    <border>
      <left style="thick">
        <color theme="0"/>
      </left>
      <right style="thick">
        <color theme="0"/>
      </right>
      <top/>
      <bottom/>
      <diagonal/>
    </border>
    <border>
      <left/>
      <right/>
      <top style="thin">
        <color theme="4"/>
      </top>
      <bottom style="double">
        <color theme="4"/>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diagonal/>
    </border>
    <border>
      <left/>
      <right style="thin">
        <color theme="2" tint="-9.9978637043366805E-2"/>
      </right>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right style="thin">
        <color theme="0" tint="-4.9989318521683403E-2"/>
      </right>
      <top/>
      <bottom style="thin">
        <color theme="2" tint="-9.9978637043366805E-2"/>
      </bottom>
      <diagonal/>
    </border>
    <border>
      <left/>
      <right/>
      <top style="thin">
        <color theme="2" tint="-9.9978637043366805E-2"/>
      </top>
      <bottom style="thin">
        <color theme="2" tint="-9.9978637043366805E-2"/>
      </bottom>
      <diagonal/>
    </border>
    <border>
      <left style="medium">
        <color theme="2" tint="-9.9978637043366805E-2"/>
      </left>
      <right style="medium">
        <color theme="2" tint="-9.9978637043366805E-2"/>
      </right>
      <top style="medium">
        <color theme="2" tint="-9.9978637043366805E-2"/>
      </top>
      <bottom style="medium">
        <color theme="2" tint="-9.9978637043366805E-2"/>
      </bottom>
      <diagonal/>
    </border>
    <border>
      <left style="thin">
        <color theme="0" tint="-4.9989318521683403E-2"/>
      </left>
      <right style="thin">
        <color theme="2" tint="-9.9978637043366805E-2"/>
      </right>
      <top/>
      <bottom/>
      <diagonal/>
    </border>
    <border>
      <left/>
      <right/>
      <top style="medium">
        <color theme="2" tint="-9.9948118533890809E-2"/>
      </top>
      <bottom style="thin">
        <color theme="2" tint="-9.9948118533890809E-2"/>
      </bottom>
      <diagonal/>
    </border>
    <border>
      <left/>
      <right/>
      <top/>
      <bottom style="thin">
        <color theme="2" tint="-9.9948118533890809E-2"/>
      </bottom>
      <diagonal/>
    </border>
    <border>
      <left/>
      <right/>
      <top/>
      <bottom style="medium">
        <color theme="2" tint="-9.9948118533890809E-2"/>
      </bottom>
      <diagonal/>
    </border>
    <border>
      <left/>
      <right/>
      <top style="medium">
        <color theme="2" tint="-9.9948118533890809E-2"/>
      </top>
      <bottom style="thin">
        <color theme="2" tint="-9.9978637043366805E-2"/>
      </bottom>
      <diagonal/>
    </border>
    <border>
      <left/>
      <right/>
      <top/>
      <bottom style="medium">
        <color theme="2" tint="-9.9978637043366805E-2"/>
      </bottom>
      <diagonal/>
    </border>
    <border>
      <left/>
      <right/>
      <top style="thin">
        <color theme="2" tint="-9.9948118533890809E-2"/>
      </top>
      <bottom style="medium">
        <color theme="2" tint="-9.9978637043366805E-2"/>
      </bottom>
      <diagonal/>
    </border>
    <border>
      <left/>
      <right style="thick">
        <color theme="0"/>
      </right>
      <top/>
      <bottom/>
      <diagonal/>
    </border>
    <border>
      <left/>
      <right/>
      <top style="thin">
        <color theme="2" tint="-9.9948118533890809E-2"/>
      </top>
      <bottom style="thin">
        <color theme="2" tint="-9.9978637043366805E-2"/>
      </bottom>
      <diagonal/>
    </border>
    <border>
      <left/>
      <right style="thick">
        <color theme="0"/>
      </right>
      <top style="thin">
        <color theme="2" tint="-9.9948118533890809E-2"/>
      </top>
      <bottom style="thin">
        <color theme="2" tint="-9.9978637043366805E-2"/>
      </bottom>
      <diagonal/>
    </border>
    <border>
      <left/>
      <right/>
      <top style="thin">
        <color theme="2" tint="-9.9948118533890809E-2"/>
      </top>
      <bottom style="thin">
        <color theme="2" tint="-9.9948118533890809E-2"/>
      </bottom>
      <diagonal/>
    </border>
    <border>
      <left/>
      <right/>
      <top style="medium">
        <color theme="2" tint="-9.9978637043366805E-2"/>
      </top>
      <bottom style="thin">
        <color theme="2" tint="-9.9948118533890809E-2"/>
      </bottom>
      <diagonal/>
    </border>
    <border>
      <left/>
      <right/>
      <top style="medium">
        <color theme="2" tint="-9.9948118533890809E-2"/>
      </top>
      <bottom/>
      <diagonal/>
    </border>
  </borders>
  <cellStyleXfs count="24">
    <xf numFmtId="0" fontId="0" fillId="0" borderId="0" applyFill="0" applyBorder="0" applyProtection="0">
      <alignment vertical="top"/>
    </xf>
    <xf numFmtId="0" fontId="19" fillId="0" borderId="16" applyNumberFormat="0" applyFill="0" applyBorder="0" applyProtection="0">
      <alignment horizontal="left" vertical="center"/>
    </xf>
    <xf numFmtId="0" fontId="16" fillId="0" borderId="0" applyNumberFormat="0" applyFill="0" applyBorder="0" applyAlignment="0" applyProtection="0"/>
    <xf numFmtId="0" fontId="8" fillId="0" borderId="0" applyNumberFormat="0" applyFill="0" applyBorder="0" applyAlignment="0" applyProtection="0"/>
    <xf numFmtId="0" fontId="13" fillId="0" borderId="0" applyNumberFormat="0" applyFill="0" applyBorder="0" applyProtection="0">
      <alignment vertical="center"/>
    </xf>
    <xf numFmtId="0" fontId="22" fillId="0" borderId="0" applyNumberFormat="0" applyFill="0" applyProtection="0">
      <alignment vertical="center"/>
    </xf>
    <xf numFmtId="0" fontId="14" fillId="0" borderId="0" applyNumberFormat="0" applyFill="0" applyBorder="0" applyProtection="0">
      <alignment vertical="top"/>
    </xf>
    <xf numFmtId="0" fontId="9" fillId="0" borderId="0" applyNumberFormat="0" applyFill="0" applyBorder="0" applyAlignment="0" applyProtection="0"/>
    <xf numFmtId="0" fontId="10" fillId="0" borderId="6" applyNumberFormat="0" applyFill="0" applyAlignment="0" applyProtection="0"/>
    <xf numFmtId="0" fontId="15" fillId="3" borderId="0" applyNumberFormat="0" applyProtection="0">
      <alignment horizontal="center" vertical="center"/>
    </xf>
    <xf numFmtId="0" fontId="11" fillId="0" borderId="0" applyFill="0" applyBorder="0" applyProtection="0">
      <alignment vertical="center"/>
    </xf>
    <xf numFmtId="0" fontId="22" fillId="0" borderId="0" applyFill="0" applyBorder="0" applyProtection="0">
      <alignment horizontal="left" vertical="center"/>
    </xf>
    <xf numFmtId="0" fontId="24" fillId="0" borderId="0" applyNumberFormat="0" applyFill="0" applyBorder="0" applyAlignment="0" applyProtection="0"/>
    <xf numFmtId="0" fontId="11" fillId="0" borderId="20" applyNumberFormat="0" applyFill="0" applyProtection="0">
      <alignment horizontal="left" vertical="center" indent="1"/>
      <protection locked="0"/>
    </xf>
    <xf numFmtId="0" fontId="12" fillId="0" borderId="22" applyNumberFormat="0" applyFill="0" applyProtection="0">
      <alignment vertical="center"/>
    </xf>
    <xf numFmtId="0" fontId="29" fillId="0" borderId="23" applyNumberFormat="0" applyFill="0" applyProtection="0">
      <alignment horizontal="left" vertical="center" indent="1"/>
    </xf>
    <xf numFmtId="0" fontId="29" fillId="0" borderId="23" applyNumberFormat="0" applyFill="0" applyProtection="0">
      <alignment vertical="center"/>
    </xf>
    <xf numFmtId="0" fontId="14" fillId="0" borderId="24" applyNumberFormat="0" applyFill="0" applyProtection="0">
      <alignment horizontal="left" vertical="center"/>
    </xf>
    <xf numFmtId="0" fontId="11" fillId="0" borderId="0">
      <alignment vertical="top"/>
    </xf>
    <xf numFmtId="0" fontId="22" fillId="0" borderId="0" applyNumberFormat="0" applyFill="0" applyBorder="0" applyProtection="0">
      <alignment vertical="center"/>
    </xf>
    <xf numFmtId="0" fontId="11" fillId="0" borderId="0" applyNumberFormat="0" applyFill="0" applyBorder="0" applyAlignment="0" applyProtection="0">
      <alignment vertical="top"/>
    </xf>
    <xf numFmtId="0" fontId="11" fillId="0" borderId="20">
      <alignment horizontal="left" vertical="center" indent="1"/>
    </xf>
    <xf numFmtId="0" fontId="35" fillId="0" borderId="0" applyNumberFormat="0" applyFill="0" applyBorder="0" applyProtection="0">
      <alignment vertical="center"/>
    </xf>
    <xf numFmtId="0" fontId="16" fillId="0" borderId="0" applyNumberFormat="0" applyFill="0" applyBorder="0" applyProtection="0">
      <alignment vertical="center"/>
    </xf>
  </cellStyleXfs>
  <cellXfs count="211">
    <xf numFmtId="0" fontId="0" fillId="0" borderId="0" xfId="0">
      <alignment vertical="top"/>
    </xf>
    <xf numFmtId="0" fontId="19" fillId="0" borderId="16" xfId="1">
      <alignment horizontal="left" vertical="center"/>
    </xf>
    <xf numFmtId="170" fontId="19" fillId="0" borderId="17" xfId="1" applyNumberFormat="1" applyFill="1" applyBorder="1">
      <alignment horizontal="left" vertical="center"/>
    </xf>
    <xf numFmtId="0" fontId="4" fillId="0" borderId="0" xfId="0" applyFont="1">
      <alignment vertical="top"/>
    </xf>
    <xf numFmtId="0" fontId="4" fillId="0" borderId="0" xfId="0" applyFont="1" applyAlignment="1">
      <alignment horizontal="center"/>
    </xf>
    <xf numFmtId="0" fontId="4" fillId="2" borderId="0" xfId="0" applyFont="1" applyFill="1" applyAlignment="1">
      <alignment horizontal="center"/>
    </xf>
    <xf numFmtId="0" fontId="3" fillId="0" borderId="0" xfId="0" applyFont="1" applyAlignment="1">
      <alignment horizontal="center"/>
    </xf>
    <xf numFmtId="0" fontId="6" fillId="0" borderId="0" xfId="0" applyFont="1">
      <alignment vertical="top"/>
    </xf>
    <xf numFmtId="0" fontId="0" fillId="4" borderId="0" xfId="0" applyFill="1" applyAlignment="1">
      <alignment horizontal="left" vertical="center"/>
    </xf>
    <xf numFmtId="0" fontId="0" fillId="0" borderId="0" xfId="0" applyAlignment="1">
      <alignment horizontal="left" vertical="center"/>
    </xf>
    <xf numFmtId="0" fontId="0" fillId="0" borderId="7" xfId="0" applyBorder="1">
      <alignment vertical="top"/>
    </xf>
    <xf numFmtId="0" fontId="0" fillId="0" borderId="8" xfId="0" applyBorder="1">
      <alignment vertical="top"/>
    </xf>
    <xf numFmtId="0" fontId="0" fillId="0" borderId="9" xfId="0" applyBorder="1">
      <alignment vertical="top"/>
    </xf>
    <xf numFmtId="0" fontId="0" fillId="0" borderId="10" xfId="0" applyBorder="1">
      <alignment vertical="top"/>
    </xf>
    <xf numFmtId="0" fontId="19" fillId="0" borderId="15" xfId="1" applyFill="1" applyBorder="1">
      <alignment horizontal="left" vertical="center"/>
    </xf>
    <xf numFmtId="0" fontId="0" fillId="0" borderId="11" xfId="0" applyBorder="1">
      <alignment vertical="top"/>
    </xf>
    <xf numFmtId="0" fontId="0" fillId="0" borderId="12" xfId="0" applyBorder="1">
      <alignment vertical="top"/>
    </xf>
    <xf numFmtId="0" fontId="0" fillId="0" borderId="13" xfId="0" applyBorder="1">
      <alignment vertical="top"/>
    </xf>
    <xf numFmtId="0" fontId="0" fillId="0" borderId="14" xfId="0" applyBorder="1">
      <alignment vertical="top"/>
    </xf>
    <xf numFmtId="0" fontId="0" fillId="0" borderId="0" xfId="0" applyBorder="1">
      <alignment vertical="top"/>
    </xf>
    <xf numFmtId="0" fontId="19" fillId="0" borderId="17" xfId="1" applyFill="1" applyBorder="1">
      <alignment horizontal="left" vertical="center"/>
    </xf>
    <xf numFmtId="0" fontId="0" fillId="0" borderId="0" xfId="0" applyFill="1">
      <alignment vertical="top"/>
    </xf>
    <xf numFmtId="0" fontId="17" fillId="0" borderId="0" xfId="0" applyFont="1" applyFill="1">
      <alignment vertical="top"/>
    </xf>
    <xf numFmtId="0" fontId="2" fillId="0" borderId="0" xfId="0" applyFont="1" applyFill="1">
      <alignment vertical="top"/>
    </xf>
    <xf numFmtId="0" fontId="5" fillId="0" borderId="0" xfId="0" applyFont="1" applyFill="1" applyAlignment="1">
      <alignment horizontal="center"/>
    </xf>
    <xf numFmtId="0" fontId="18" fillId="0" borderId="0" xfId="0" applyFont="1" applyFill="1" applyAlignment="1">
      <alignment horizontal="center" vertical="center"/>
    </xf>
    <xf numFmtId="0" fontId="19" fillId="0" borderId="0" xfId="0" applyFont="1" applyFill="1">
      <alignment vertical="top"/>
    </xf>
    <xf numFmtId="0" fontId="20" fillId="0" borderId="0" xfId="0" applyFont="1" applyFill="1" applyAlignment="1">
      <alignment horizontal="center" vertical="center"/>
    </xf>
    <xf numFmtId="0" fontId="5" fillId="0" borderId="0" xfId="0" applyFont="1" applyFill="1" applyAlignment="1">
      <alignment horizontal="center" vertical="top"/>
    </xf>
    <xf numFmtId="0" fontId="5" fillId="0" borderId="0" xfId="0" applyFont="1" applyFill="1" applyAlignment="1">
      <alignment horizontal="center" vertical="center"/>
    </xf>
    <xf numFmtId="170" fontId="5" fillId="0" borderId="0" xfId="0" applyNumberFormat="1" applyFont="1" applyFill="1" applyAlignment="1">
      <alignment horizontal="center" vertical="center"/>
    </xf>
    <xf numFmtId="171" fontId="5" fillId="0" borderId="0" xfId="0" applyNumberFormat="1" applyFont="1" applyFill="1" applyAlignment="1">
      <alignment horizontal="center" vertical="center"/>
    </xf>
    <xf numFmtId="0" fontId="0" fillId="0" borderId="0" xfId="10" applyFont="1">
      <alignment vertical="center"/>
    </xf>
    <xf numFmtId="0" fontId="13" fillId="0" borderId="0" xfId="4">
      <alignment vertical="center"/>
    </xf>
    <xf numFmtId="0" fontId="0" fillId="4" borderId="0" xfId="0" applyFill="1" applyAlignment="1">
      <alignment vertical="center"/>
    </xf>
    <xf numFmtId="0" fontId="27" fillId="0" borderId="0" xfId="0" applyFont="1" applyFill="1" applyAlignment="1">
      <alignment horizontal="center" vertical="top"/>
    </xf>
    <xf numFmtId="0" fontId="28" fillId="0" borderId="0" xfId="0" applyFont="1" applyFill="1" applyAlignment="1">
      <alignment horizontal="center"/>
    </xf>
    <xf numFmtId="0" fontId="27" fillId="0" borderId="0" xfId="0" applyFont="1" applyFill="1" applyAlignment="1">
      <alignment horizontal="center"/>
    </xf>
    <xf numFmtId="0" fontId="21" fillId="0" borderId="0" xfId="0" applyFont="1" applyFill="1" applyAlignment="1">
      <alignment horizontal="center" vertical="top"/>
    </xf>
    <xf numFmtId="0" fontId="27" fillId="0" borderId="0" xfId="0" applyFont="1" applyFill="1" applyAlignment="1">
      <alignment horizontal="center" vertical="center"/>
    </xf>
    <xf numFmtId="0" fontId="28" fillId="0" borderId="0" xfId="0" applyFont="1" applyFill="1" applyAlignment="1">
      <alignment horizontal="center" vertical="center"/>
    </xf>
    <xf numFmtId="0" fontId="21" fillId="0" borderId="0" xfId="0" applyFont="1" applyFill="1" applyAlignment="1">
      <alignment horizontal="center" vertical="center"/>
    </xf>
    <xf numFmtId="0" fontId="20" fillId="0" borderId="16" xfId="0" applyFont="1" applyFill="1" applyBorder="1" applyAlignment="1">
      <alignment horizontal="left" vertical="center"/>
    </xf>
    <xf numFmtId="170" fontId="5" fillId="0" borderId="17" xfId="0" applyNumberFormat="1" applyFont="1" applyFill="1" applyBorder="1" applyAlignment="1">
      <alignment horizontal="left" vertical="center"/>
    </xf>
    <xf numFmtId="0" fontId="17" fillId="0" borderId="0" xfId="0" applyFont="1" applyFill="1" applyAlignment="1">
      <alignment vertical="center"/>
    </xf>
    <xf numFmtId="0" fontId="0" fillId="0" borderId="0" xfId="0" applyFill="1" applyAlignment="1">
      <alignment vertical="center"/>
    </xf>
    <xf numFmtId="0" fontId="22" fillId="0" borderId="16" xfId="11" applyFill="1" applyBorder="1">
      <alignment horizontal="left" vertical="center"/>
    </xf>
    <xf numFmtId="0" fontId="19" fillId="0" borderId="16" xfId="1" applyFill="1" applyBorder="1">
      <alignment horizontal="left" vertical="center"/>
    </xf>
    <xf numFmtId="0" fontId="0" fillId="0" borderId="13" xfId="0" applyFill="1" applyBorder="1">
      <alignment vertical="top"/>
    </xf>
    <xf numFmtId="0" fontId="19" fillId="0" borderId="8" xfId="1" applyFill="1" applyBorder="1">
      <alignment horizontal="left" vertical="center"/>
    </xf>
    <xf numFmtId="0" fontId="0" fillId="0" borderId="11" xfId="0" applyFill="1" applyBorder="1">
      <alignment vertical="top"/>
    </xf>
    <xf numFmtId="0" fontId="0" fillId="0" borderId="11" xfId="0" applyFill="1" applyBorder="1" applyAlignment="1">
      <alignment vertical="center"/>
    </xf>
    <xf numFmtId="0" fontId="19" fillId="0" borderId="9" xfId="1" applyFill="1" applyBorder="1">
      <alignment horizontal="left" vertical="center"/>
    </xf>
    <xf numFmtId="0" fontId="22" fillId="0" borderId="11" xfId="11" applyFill="1" applyBorder="1">
      <alignment horizontal="left" vertical="center"/>
    </xf>
    <xf numFmtId="0" fontId="19" fillId="0" borderId="11" xfId="1" applyFill="1" applyBorder="1">
      <alignment horizontal="left" vertical="center"/>
    </xf>
    <xf numFmtId="0" fontId="0" fillId="0" borderId="16" xfId="0" applyFill="1" applyBorder="1">
      <alignment vertical="top"/>
    </xf>
    <xf numFmtId="0" fontId="0" fillId="0" borderId="16" xfId="0" applyFill="1" applyBorder="1" applyAlignment="1">
      <alignment vertical="center"/>
    </xf>
    <xf numFmtId="170" fontId="19" fillId="0" borderId="16" xfId="1" applyNumberFormat="1" applyFill="1" applyBorder="1">
      <alignment horizontal="left" vertical="center"/>
    </xf>
    <xf numFmtId="170" fontId="19" fillId="0" borderId="18" xfId="1" applyNumberFormat="1" applyFill="1" applyBorder="1">
      <alignment horizontal="left" vertical="center"/>
    </xf>
    <xf numFmtId="170" fontId="19" fillId="0" borderId="14" xfId="1" applyNumberFormat="1" applyFill="1" applyBorder="1">
      <alignment horizontal="left" vertical="center"/>
    </xf>
    <xf numFmtId="0" fontId="0" fillId="0" borderId="19" xfId="0" applyFill="1" applyBorder="1">
      <alignment vertical="top"/>
    </xf>
    <xf numFmtId="170" fontId="19" fillId="0" borderId="11" xfId="1" applyNumberFormat="1" applyFill="1" applyBorder="1">
      <alignment horizontal="left" vertical="center"/>
    </xf>
    <xf numFmtId="0" fontId="17" fillId="0" borderId="13" xfId="0" applyFont="1" applyFill="1" applyBorder="1">
      <alignment vertical="top"/>
    </xf>
    <xf numFmtId="170" fontId="17" fillId="0" borderId="16" xfId="1" applyNumberFormat="1" applyFont="1" applyFill="1" applyBorder="1">
      <alignment horizontal="left" vertical="center"/>
    </xf>
    <xf numFmtId="0" fontId="0" fillId="0" borderId="8" xfId="0" applyFill="1" applyBorder="1">
      <alignment vertical="top"/>
    </xf>
    <xf numFmtId="0" fontId="17" fillId="0" borderId="11" xfId="0" applyFont="1" applyFill="1" applyBorder="1">
      <alignment vertical="top"/>
    </xf>
    <xf numFmtId="0" fontId="22" fillId="0" borderId="0" xfId="5" applyFill="1">
      <alignment vertical="center"/>
    </xf>
    <xf numFmtId="0" fontId="11" fillId="0" borderId="0" xfId="10" applyFill="1">
      <alignment vertical="center"/>
    </xf>
    <xf numFmtId="0" fontId="24" fillId="0" borderId="0" xfId="12" applyFill="1" applyAlignment="1">
      <alignment horizontal="left" vertical="center"/>
    </xf>
    <xf numFmtId="0" fontId="0" fillId="0" borderId="21" xfId="0" applyFill="1" applyBorder="1">
      <alignment vertical="top"/>
    </xf>
    <xf numFmtId="0" fontId="22" fillId="0" borderId="0" xfId="11" applyFill="1" applyBorder="1">
      <alignment horizontal="left" vertical="center"/>
    </xf>
    <xf numFmtId="170" fontId="19" fillId="0" borderId="0" xfId="1" applyNumberFormat="1" applyFill="1" applyBorder="1">
      <alignment horizontal="left" vertical="center"/>
    </xf>
    <xf numFmtId="0" fontId="17" fillId="0" borderId="9" xfId="0" applyFont="1" applyFill="1" applyBorder="1">
      <alignment vertical="top"/>
    </xf>
    <xf numFmtId="0" fontId="17" fillId="0" borderId="14" xfId="0" applyFont="1" applyFill="1" applyBorder="1">
      <alignment vertical="top"/>
    </xf>
    <xf numFmtId="170" fontId="19" fillId="0" borderId="12" xfId="1" applyNumberFormat="1" applyFill="1" applyBorder="1">
      <alignment horizontal="left" vertical="center"/>
    </xf>
    <xf numFmtId="0" fontId="17" fillId="0" borderId="10" xfId="0" applyFont="1" applyFill="1" applyBorder="1">
      <alignment vertical="top"/>
    </xf>
    <xf numFmtId="170" fontId="19" fillId="0" borderId="13" xfId="1" applyNumberFormat="1" applyFill="1" applyBorder="1">
      <alignment horizontal="left" vertical="center"/>
    </xf>
    <xf numFmtId="0" fontId="21" fillId="0" borderId="0" xfId="0" applyFont="1" applyFill="1" applyAlignment="1">
      <alignment horizontal="right"/>
    </xf>
    <xf numFmtId="0" fontId="1" fillId="0" borderId="0" xfId="0" applyFont="1" applyBorder="1">
      <alignment vertical="top"/>
    </xf>
    <xf numFmtId="0" fontId="29" fillId="0" borderId="23" xfId="16" applyFill="1">
      <alignment vertical="center"/>
    </xf>
    <xf numFmtId="0" fontId="27" fillId="0" borderId="0" xfId="0" applyFont="1" applyFill="1">
      <alignment vertical="top"/>
    </xf>
    <xf numFmtId="0" fontId="27" fillId="0" borderId="0" xfId="0" applyFont="1" applyFill="1" applyAlignment="1">
      <alignment vertical="center"/>
    </xf>
    <xf numFmtId="0" fontId="19" fillId="0" borderId="0" xfId="0" applyFont="1" applyFill="1" applyAlignment="1">
      <alignment horizontal="center" vertical="center"/>
    </xf>
    <xf numFmtId="0" fontId="19" fillId="0" borderId="2"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horizontal="left" vertical="center"/>
    </xf>
    <xf numFmtId="0" fontId="7" fillId="0" borderId="0" xfId="0" applyFont="1" applyFill="1">
      <alignment vertical="top"/>
    </xf>
    <xf numFmtId="0" fontId="19" fillId="0" borderId="2" xfId="0" applyFont="1" applyFill="1" applyBorder="1" applyAlignment="1">
      <alignment vertical="center"/>
    </xf>
    <xf numFmtId="3" fontId="19" fillId="0" borderId="2" xfId="0" applyNumberFormat="1" applyFont="1" applyFill="1" applyBorder="1" applyAlignment="1">
      <alignment horizontal="center" vertical="center"/>
    </xf>
    <xf numFmtId="0" fontId="19" fillId="0" borderId="2" xfId="0" applyFont="1" applyFill="1" applyBorder="1" applyAlignment="1">
      <alignment horizontal="left" vertical="center"/>
    </xf>
    <xf numFmtId="0" fontId="27" fillId="0" borderId="0" xfId="0" applyFont="1" applyFill="1" applyAlignment="1">
      <alignment horizontal="left"/>
    </xf>
    <xf numFmtId="0" fontId="19" fillId="0" borderId="0" xfId="0" applyFont="1" applyFill="1" applyAlignment="1">
      <alignment horizontal="left"/>
    </xf>
    <xf numFmtId="0" fontId="24" fillId="0" borderId="0" xfId="12" applyFill="1" applyAlignment="1">
      <alignment vertical="center"/>
    </xf>
    <xf numFmtId="0" fontId="29" fillId="0" borderId="0" xfId="0" applyFont="1" applyFill="1" applyAlignment="1">
      <alignment horizontal="center" vertical="center"/>
    </xf>
    <xf numFmtId="0" fontId="29" fillId="2" borderId="1" xfId="0" applyFont="1" applyFill="1" applyBorder="1" applyAlignment="1">
      <alignment horizontal="center" vertical="center"/>
    </xf>
    <xf numFmtId="0" fontId="21" fillId="0" borderId="0" xfId="0" applyFont="1" applyFill="1">
      <alignment vertical="top"/>
    </xf>
    <xf numFmtId="0" fontId="27" fillId="0" borderId="0" xfId="0" applyFont="1" applyFill="1" applyAlignment="1">
      <alignment horizontal="left" vertical="center"/>
    </xf>
    <xf numFmtId="0" fontId="19" fillId="0" borderId="0" xfId="0" applyFont="1" applyFill="1" applyBorder="1" applyAlignment="1">
      <alignment horizontal="center" vertical="center"/>
    </xf>
    <xf numFmtId="0" fontId="29" fillId="0" borderId="23" xfId="16" applyFill="1" applyAlignment="1">
      <alignment horizontal="center" vertical="center"/>
    </xf>
    <xf numFmtId="0" fontId="29" fillId="0" borderId="0" xfId="16" applyFill="1" applyBorder="1" applyAlignment="1">
      <alignment horizontal="center" vertical="center"/>
    </xf>
    <xf numFmtId="0" fontId="29" fillId="0" borderId="0" xfId="16" applyFill="1" applyBorder="1">
      <alignment vertical="center"/>
    </xf>
    <xf numFmtId="0" fontId="30" fillId="0" borderId="0" xfId="0" applyFont="1" applyFill="1">
      <alignment vertical="top"/>
    </xf>
    <xf numFmtId="0" fontId="27" fillId="0" borderId="0" xfId="0" applyFont="1" applyFill="1" applyAlignment="1">
      <alignment horizontal="right" vertical="center"/>
    </xf>
    <xf numFmtId="0" fontId="31" fillId="0" borderId="0" xfId="0" applyFont="1" applyFill="1" applyAlignment="1">
      <alignment vertical="center"/>
    </xf>
    <xf numFmtId="0" fontId="14" fillId="0" borderId="24" xfId="17" applyFill="1">
      <alignment horizontal="left" vertical="center"/>
    </xf>
    <xf numFmtId="0" fontId="0" fillId="0" borderId="0" xfId="0" applyFill="1" applyAlignment="1">
      <alignment horizontal="center" vertical="top"/>
    </xf>
    <xf numFmtId="0" fontId="0" fillId="0" borderId="4" xfId="0" applyFill="1" applyBorder="1" applyAlignment="1" applyProtection="1">
      <alignment horizontal="center" vertical="center"/>
      <protection locked="0"/>
    </xf>
    <xf numFmtId="0" fontId="0" fillId="0" borderId="0" xfId="0" applyFill="1" applyAlignment="1">
      <alignment horizontal="center" vertical="center"/>
    </xf>
    <xf numFmtId="0" fontId="11" fillId="0" borderId="0" xfId="10">
      <alignment vertical="center"/>
    </xf>
    <xf numFmtId="0" fontId="7" fillId="0" borderId="0" xfId="0" applyFont="1" applyFill="1" applyBorder="1" applyAlignment="1">
      <alignment horizontal="center" vertical="center"/>
    </xf>
    <xf numFmtId="0" fontId="12" fillId="0" borderId="22" xfId="14" applyFill="1" applyAlignment="1">
      <alignment horizontal="center" vertical="center"/>
    </xf>
    <xf numFmtId="0" fontId="29" fillId="2" borderId="23" xfId="16" applyFill="1" applyAlignment="1" applyProtection="1">
      <alignment horizontal="center" vertical="center"/>
      <protection locked="0"/>
    </xf>
    <xf numFmtId="0" fontId="29" fillId="0" borderId="13" xfId="16" applyFill="1" applyBorder="1">
      <alignment vertical="center"/>
    </xf>
    <xf numFmtId="0" fontId="12" fillId="0" borderId="25" xfId="14" applyFill="1" applyBorder="1">
      <alignment vertical="center"/>
    </xf>
    <xf numFmtId="0" fontId="29" fillId="0" borderId="13" xfId="16" applyFill="1" applyBorder="1" applyAlignment="1">
      <alignment horizontal="center" vertical="center"/>
    </xf>
    <xf numFmtId="0" fontId="1" fillId="0" borderId="0" xfId="0" applyFont="1" applyFill="1" applyBorder="1">
      <alignment vertical="top"/>
    </xf>
    <xf numFmtId="0" fontId="12" fillId="0" borderId="23" xfId="14" applyFill="1" applyBorder="1" applyAlignment="1">
      <alignment horizontal="center" vertical="center"/>
    </xf>
    <xf numFmtId="0" fontId="0" fillId="0" borderId="26" xfId="0" applyFill="1" applyBorder="1">
      <alignment vertical="top"/>
    </xf>
    <xf numFmtId="0" fontId="19" fillId="0" borderId="27" xfId="0" applyFont="1" applyFill="1" applyBorder="1" applyAlignment="1">
      <alignment vertical="center"/>
    </xf>
    <xf numFmtId="0" fontId="19" fillId="0" borderId="28" xfId="0" applyFont="1" applyFill="1" applyBorder="1" applyAlignment="1">
      <alignment horizontal="center" vertical="center"/>
    </xf>
    <xf numFmtId="0" fontId="19" fillId="0" borderId="26" xfId="0" applyFont="1" applyFill="1" applyBorder="1" applyAlignment="1">
      <alignment horizontal="center" vertical="center"/>
    </xf>
    <xf numFmtId="0" fontId="29" fillId="0" borderId="29" xfId="16" applyFill="1" applyBorder="1" applyAlignment="1">
      <alignment horizontal="center" vertical="center"/>
    </xf>
    <xf numFmtId="0" fontId="29" fillId="0" borderId="30" xfId="16" applyFill="1" applyBorder="1" applyAlignment="1">
      <alignment horizontal="center" vertical="center"/>
    </xf>
    <xf numFmtId="0" fontId="29" fillId="0" borderId="23" xfId="15" applyFill="1">
      <alignment horizontal="left" vertical="center" indent="1"/>
    </xf>
    <xf numFmtId="0" fontId="32" fillId="0" borderId="23" xfId="15" applyFont="1" applyFill="1">
      <alignment horizontal="left" vertical="center" indent="1"/>
    </xf>
    <xf numFmtId="0" fontId="12" fillId="0" borderId="22" xfId="14" applyFill="1">
      <alignment vertical="center"/>
    </xf>
    <xf numFmtId="0" fontId="33" fillId="0" borderId="0" xfId="14" applyFont="1" applyFill="1" applyBorder="1">
      <alignment vertical="center"/>
    </xf>
    <xf numFmtId="0" fontId="12" fillId="0" borderId="0" xfId="14" applyFill="1" applyBorder="1">
      <alignment vertical="center"/>
    </xf>
    <xf numFmtId="0" fontId="29" fillId="0" borderId="0" xfId="15" applyFill="1" applyBorder="1">
      <alignment horizontal="left" vertical="center" indent="1"/>
    </xf>
    <xf numFmtId="0" fontId="31" fillId="0" borderId="0" xfId="0" applyFont="1" applyFill="1" applyAlignment="1" applyProtection="1">
      <alignment vertical="center"/>
      <protection locked="0"/>
    </xf>
    <xf numFmtId="0" fontId="0" fillId="0" borderId="0" xfId="0" applyFill="1" applyProtection="1">
      <alignment vertical="top"/>
      <protection locked="0"/>
    </xf>
    <xf numFmtId="0" fontId="22" fillId="0" borderId="0" xfId="11" applyFill="1" applyAlignment="1" applyProtection="1">
      <alignment horizontal="center" vertical="center"/>
      <protection locked="0"/>
    </xf>
    <xf numFmtId="0" fontId="0" fillId="0" borderId="0" xfId="0" applyFill="1" applyAlignment="1" applyProtection="1">
      <alignment horizontal="center" vertical="top"/>
      <protection locked="0"/>
    </xf>
    <xf numFmtId="0" fontId="29" fillId="0" borderId="0" xfId="0" applyFont="1" applyFill="1">
      <alignment vertical="top"/>
    </xf>
    <xf numFmtId="0" fontId="33" fillId="0" borderId="33" xfId="14" applyFont="1" applyFill="1" applyBorder="1" applyAlignment="1">
      <alignment horizontal="center" vertical="center"/>
    </xf>
    <xf numFmtId="0" fontId="12" fillId="0" borderId="33" xfId="14" applyFill="1" applyBorder="1">
      <alignment vertical="center"/>
    </xf>
    <xf numFmtId="0" fontId="29" fillId="0" borderId="31" xfId="16" applyBorder="1" applyAlignment="1">
      <alignment horizontal="center" vertical="center"/>
    </xf>
    <xf numFmtId="0" fontId="29" fillId="0" borderId="31" xfId="15" applyBorder="1">
      <alignment horizontal="left" vertical="center" indent="1"/>
    </xf>
    <xf numFmtId="0" fontId="29" fillId="0" borderId="19" xfId="16" applyFill="1" applyBorder="1" applyAlignment="1">
      <alignment horizontal="center" vertical="center"/>
    </xf>
    <xf numFmtId="0" fontId="19" fillId="0" borderId="5" xfId="0" applyFont="1" applyFill="1" applyBorder="1" applyAlignment="1">
      <alignment horizontal="center" vertical="center"/>
    </xf>
    <xf numFmtId="3" fontId="29" fillId="0" borderId="23" xfId="16" applyNumberFormat="1" applyFill="1" applyAlignment="1">
      <alignment horizontal="center" vertical="center"/>
    </xf>
    <xf numFmtId="166" fontId="29" fillId="0" borderId="23" xfId="16" applyNumberFormat="1" applyFill="1" applyAlignment="1">
      <alignment horizontal="center" vertical="center"/>
    </xf>
    <xf numFmtId="166" fontId="19" fillId="0" borderId="2" xfId="0" applyNumberFormat="1" applyFont="1" applyFill="1" applyBorder="1" applyAlignment="1">
      <alignment horizontal="center" vertical="center"/>
    </xf>
    <xf numFmtId="168" fontId="29" fillId="0" borderId="23" xfId="16" applyNumberFormat="1" applyFill="1" applyAlignment="1">
      <alignment horizontal="center" vertical="center"/>
    </xf>
    <xf numFmtId="168" fontId="19" fillId="0" borderId="2" xfId="0" applyNumberFormat="1" applyFont="1" applyFill="1" applyBorder="1" applyAlignment="1">
      <alignment horizontal="center" vertical="center"/>
    </xf>
    <xf numFmtId="167" fontId="29" fillId="0" borderId="23" xfId="16" applyNumberFormat="1" applyFill="1" applyAlignment="1">
      <alignment horizontal="center" vertical="center"/>
    </xf>
    <xf numFmtId="167" fontId="19" fillId="0" borderId="2" xfId="0" applyNumberFormat="1" applyFont="1" applyFill="1" applyBorder="1" applyAlignment="1">
      <alignment horizontal="center" vertical="center"/>
    </xf>
    <xf numFmtId="0" fontId="19" fillId="0" borderId="3" xfId="0" applyFont="1" applyFill="1" applyBorder="1" applyAlignment="1">
      <alignment horizontal="center" vertical="center"/>
    </xf>
    <xf numFmtId="0" fontId="34" fillId="0" borderId="0" xfId="0" applyFont="1" applyFill="1" applyAlignment="1"/>
    <xf numFmtId="0" fontId="1" fillId="0" borderId="0" xfId="0" applyFont="1" applyFill="1">
      <alignment vertical="top"/>
    </xf>
    <xf numFmtId="0" fontId="24" fillId="0" borderId="0" xfId="12" applyBorder="1" applyAlignment="1">
      <alignment vertical="center" wrapText="1"/>
    </xf>
    <xf numFmtId="0" fontId="24" fillId="0" borderId="0" xfId="12" applyBorder="1" applyAlignment="1">
      <alignment vertical="center"/>
    </xf>
    <xf numFmtId="172" fontId="15" fillId="0" borderId="0" xfId="9" applyNumberFormat="1" applyFill="1" applyProtection="1">
      <alignment horizontal="center" vertical="center"/>
      <protection locked="0"/>
    </xf>
    <xf numFmtId="0" fontId="15" fillId="3" borderId="0" xfId="9" applyAlignment="1">
      <alignment horizontal="center" vertical="center" wrapText="1"/>
    </xf>
    <xf numFmtId="172" fontId="15" fillId="3" borderId="0" xfId="9" applyNumberFormat="1" applyAlignment="1" applyProtection="1">
      <alignment horizontal="center" vertical="center" wrapText="1"/>
      <protection locked="0"/>
    </xf>
    <xf numFmtId="3" fontId="29" fillId="0" borderId="23" xfId="16" applyNumberFormat="1" applyAlignment="1">
      <alignment horizontal="center" vertical="center"/>
    </xf>
    <xf numFmtId="4" fontId="29" fillId="0" borderId="23" xfId="16" applyNumberFormat="1" applyAlignment="1">
      <alignment horizontal="center" vertical="center"/>
    </xf>
    <xf numFmtId="169" fontId="29" fillId="0" borderId="23" xfId="16" applyNumberFormat="1" applyAlignment="1">
      <alignment horizontal="center" vertical="center"/>
    </xf>
    <xf numFmtId="164" fontId="29" fillId="0" borderId="23" xfId="16" applyNumberFormat="1" applyAlignment="1">
      <alignment horizontal="center" vertical="center"/>
    </xf>
    <xf numFmtId="165" fontId="29" fillId="0" borderId="23" xfId="16" applyNumberFormat="1" applyAlignment="1">
      <alignment horizontal="center" vertical="center"/>
    </xf>
    <xf numFmtId="164" fontId="29" fillId="0" borderId="23" xfId="16" applyNumberFormat="1" applyFill="1" applyAlignment="1">
      <alignment horizontal="center" vertical="center"/>
    </xf>
    <xf numFmtId="4" fontId="29" fillId="0" borderId="23" xfId="16" applyNumberFormat="1" applyFill="1" applyAlignment="1">
      <alignment horizontal="center" vertical="center"/>
    </xf>
    <xf numFmtId="4" fontId="29" fillId="0" borderId="29" xfId="16" applyNumberFormat="1" applyFill="1" applyBorder="1" applyAlignment="1">
      <alignment horizontal="center" vertical="center"/>
    </xf>
    <xf numFmtId="4" fontId="29" fillId="0" borderId="19" xfId="16" applyNumberFormat="1" applyFill="1" applyBorder="1" applyAlignment="1">
      <alignment horizontal="center" vertical="center"/>
    </xf>
    <xf numFmtId="3" fontId="29" fillId="0" borderId="0" xfId="16" applyNumberFormat="1" applyBorder="1" applyAlignment="1">
      <alignment horizontal="center" vertical="center"/>
    </xf>
    <xf numFmtId="3" fontId="29" fillId="0" borderId="13" xfId="16" applyNumberFormat="1" applyBorder="1" applyAlignment="1">
      <alignment horizontal="center" vertical="center"/>
    </xf>
    <xf numFmtId="4" fontId="29" fillId="0" borderId="0" xfId="16" applyNumberFormat="1" applyBorder="1" applyAlignment="1">
      <alignment horizontal="center" vertical="center"/>
    </xf>
    <xf numFmtId="4" fontId="29" fillId="0" borderId="13" xfId="16" applyNumberFormat="1" applyBorder="1" applyAlignment="1">
      <alignment horizontal="center" vertical="center"/>
    </xf>
    <xf numFmtId="166" fontId="29" fillId="0" borderId="23" xfId="16" applyNumberFormat="1" applyAlignment="1">
      <alignment horizontal="center" vertical="center"/>
    </xf>
    <xf numFmtId="168" fontId="29" fillId="0" borderId="23" xfId="16" applyNumberFormat="1" applyAlignment="1">
      <alignment horizontal="center" vertical="center"/>
    </xf>
    <xf numFmtId="167" fontId="29" fillId="0" borderId="23" xfId="16" applyNumberFormat="1" applyAlignment="1">
      <alignment horizontal="center" vertical="center"/>
    </xf>
    <xf numFmtId="0" fontId="29" fillId="0" borderId="23" xfId="16" applyFill="1" applyAlignment="1">
      <alignment horizontal="center" vertical="center" wrapText="1"/>
    </xf>
    <xf numFmtId="0" fontId="0" fillId="0" borderId="0" xfId="0" applyFill="1" applyAlignment="1">
      <alignment horizontal="left" vertical="center"/>
    </xf>
    <xf numFmtId="0" fontId="11" fillId="0" borderId="0" xfId="18" applyAlignment="1">
      <alignment vertical="center"/>
    </xf>
    <xf numFmtId="0" fontId="11" fillId="0" borderId="0" xfId="18">
      <alignment vertical="top"/>
    </xf>
    <xf numFmtId="0" fontId="22" fillId="0" borderId="0" xfId="19">
      <alignment vertical="center"/>
    </xf>
    <xf numFmtId="172" fontId="22" fillId="0" borderId="0" xfId="19" applyNumberFormat="1" applyFill="1" applyProtection="1">
      <alignment vertical="center"/>
      <protection locked="0"/>
    </xf>
    <xf numFmtId="0" fontId="11" fillId="0" borderId="0" xfId="18" applyAlignment="1" applyProtection="1">
      <alignment horizontal="left" vertical="top" wrapText="1"/>
      <protection locked="0"/>
    </xf>
    <xf numFmtId="0" fontId="11" fillId="0" borderId="0" xfId="20">
      <alignment vertical="top"/>
    </xf>
    <xf numFmtId="0" fontId="11" fillId="0" borderId="0" xfId="18" applyAlignment="1">
      <alignment horizontal="left" vertical="top" wrapText="1"/>
    </xf>
    <xf numFmtId="0" fontId="11" fillId="0" borderId="0" xfId="18" applyAlignment="1">
      <alignment horizontal="left" vertical="center"/>
    </xf>
    <xf numFmtId="0" fontId="11" fillId="0" borderId="0" xfId="18" applyAlignment="1">
      <alignment vertical="top" wrapText="1"/>
    </xf>
    <xf numFmtId="0" fontId="11" fillId="0" borderId="20" xfId="21" applyProtection="1">
      <alignment horizontal="left" vertical="center" indent="1"/>
      <protection locked="0"/>
    </xf>
    <xf numFmtId="0" fontId="25" fillId="0" borderId="0" xfId="18" applyFont="1" applyAlignment="1">
      <alignment horizontal="center" vertical="center"/>
    </xf>
    <xf numFmtId="0" fontId="25" fillId="0" borderId="0" xfId="18" applyFont="1" applyAlignment="1">
      <alignment horizontal="center" vertical="top"/>
    </xf>
    <xf numFmtId="0" fontId="26" fillId="0" borderId="0" xfId="18" applyFont="1" applyAlignment="1" applyProtection="1">
      <alignment horizontal="center" vertical="center"/>
      <protection locked="0"/>
    </xf>
    <xf numFmtId="0" fontId="26" fillId="0" borderId="0" xfId="18" applyFont="1" applyAlignment="1" applyProtection="1">
      <alignment horizontal="center" vertical="top"/>
      <protection locked="0"/>
    </xf>
    <xf numFmtId="0" fontId="14" fillId="0" borderId="0" xfId="6" applyFill="1" applyAlignment="1" applyProtection="1">
      <alignment horizontal="center" vertical="top" wrapText="1"/>
      <protection locked="0"/>
    </xf>
    <xf numFmtId="0" fontId="14" fillId="0" borderId="0" xfId="6" applyFill="1" applyAlignment="1" applyProtection="1">
      <alignment horizontal="center" vertical="top"/>
      <protection locked="0"/>
    </xf>
    <xf numFmtId="0" fontId="16" fillId="0" borderId="0" xfId="2" applyFill="1" applyAlignment="1" applyProtection="1">
      <alignment vertical="center" wrapText="1"/>
      <protection locked="0"/>
    </xf>
    <xf numFmtId="0" fontId="0" fillId="0" borderId="0" xfId="0" applyAlignment="1">
      <alignment vertical="top" wrapText="1"/>
    </xf>
    <xf numFmtId="0" fontId="11" fillId="0" borderId="20" xfId="13" applyFill="1" applyProtection="1">
      <alignment horizontal="left" vertical="center" indent="1"/>
      <protection locked="0"/>
    </xf>
    <xf numFmtId="0" fontId="24" fillId="0" borderId="0" xfId="12" applyBorder="1" applyAlignment="1">
      <alignment vertical="center" wrapText="1"/>
    </xf>
    <xf numFmtId="0" fontId="24" fillId="0" borderId="0" xfId="12" applyBorder="1" applyAlignment="1">
      <alignment vertical="center"/>
    </xf>
    <xf numFmtId="0" fontId="0" fillId="0" borderId="0" xfId="0" applyFill="1" applyAlignment="1">
      <alignment horizontal="left" vertical="top" wrapText="1"/>
    </xf>
    <xf numFmtId="0" fontId="24" fillId="0" borderId="0" xfId="12" applyBorder="1" applyAlignment="1">
      <alignment horizontal="left" vertical="center" wrapText="1"/>
    </xf>
    <xf numFmtId="0" fontId="24" fillId="0" borderId="0" xfId="12" applyBorder="1" applyAlignment="1">
      <alignment horizontal="left" vertical="center"/>
    </xf>
    <xf numFmtId="0" fontId="29" fillId="0" borderId="23" xfId="15" applyFill="1">
      <alignment horizontal="left" vertical="center" indent="1"/>
    </xf>
    <xf numFmtId="0" fontId="27" fillId="0" borderId="0" xfId="0" applyFont="1" applyFill="1" applyAlignment="1">
      <alignment vertical="center"/>
    </xf>
    <xf numFmtId="0" fontId="27" fillId="0" borderId="24" xfId="0" applyFont="1" applyFill="1" applyBorder="1" applyAlignment="1">
      <alignment vertical="center"/>
    </xf>
    <xf numFmtId="0" fontId="27" fillId="0" borderId="0" xfId="0" applyFont="1" applyFill="1" applyAlignment="1">
      <alignment horizontal="left" vertical="center"/>
    </xf>
    <xf numFmtId="0" fontId="32" fillId="0" borderId="32" xfId="15" applyFont="1" applyFill="1" applyBorder="1">
      <alignment horizontal="left" vertical="center" indent="1"/>
    </xf>
    <xf numFmtId="0" fontId="12" fillId="0" borderId="22" xfId="14" applyFill="1">
      <alignment vertical="center"/>
    </xf>
    <xf numFmtId="164" fontId="29" fillId="0" borderId="31" xfId="15" applyNumberFormat="1" applyFill="1" applyBorder="1">
      <alignment horizontal="left" vertical="center" indent="1"/>
    </xf>
    <xf numFmtId="0" fontId="29" fillId="0" borderId="31" xfId="15" applyFill="1" applyBorder="1">
      <alignment horizontal="left" vertical="center" indent="1"/>
    </xf>
    <xf numFmtId="0" fontId="16" fillId="0" borderId="0" xfId="23" applyAlignment="1" applyProtection="1">
      <alignment horizontal="left" vertical="center" wrapText="1"/>
      <protection locked="0"/>
    </xf>
    <xf numFmtId="0" fontId="11" fillId="0" borderId="0" xfId="18" applyAlignment="1">
      <alignment horizontal="left" vertical="top" wrapText="1"/>
    </xf>
    <xf numFmtId="0" fontId="35" fillId="0" borderId="0" xfId="22" applyBorder="1">
      <alignment vertical="center"/>
    </xf>
    <xf numFmtId="0" fontId="0" fillId="0" borderId="0" xfId="18" applyFont="1" applyAlignment="1">
      <alignment vertical="center"/>
    </xf>
    <xf numFmtId="0" fontId="11" fillId="0" borderId="0" xfId="18" applyAlignment="1">
      <alignment vertical="center"/>
    </xf>
    <xf numFmtId="0" fontId="11" fillId="0" borderId="0" xfId="18" applyAlignment="1">
      <alignment vertical="top" wrapText="1"/>
    </xf>
  </cellXfs>
  <cellStyles count="24">
    <cellStyle name="Button" xfId="9"/>
    <cellStyle name="Column label" xfId="14"/>
    <cellStyle name="Edit field" xfId="13"/>
    <cellStyle name="Edit field 2" xfId="21"/>
    <cellStyle name="Edit field label" xfId="10"/>
    <cellStyle name="Explanatory Text" xfId="12" builtinId="53" customBuiltin="1"/>
    <cellStyle name="Explanatory Text 3" xfId="22"/>
    <cellStyle name="Heading 1" xfId="4" builtinId="16" customBuiltin="1"/>
    <cellStyle name="Heading 2" xfId="5" builtinId="17" customBuiltin="1"/>
    <cellStyle name="Heading 2 2" xfId="19"/>
    <cellStyle name="Heading 3" xfId="6" builtinId="18" customBuiltin="1"/>
    <cellStyle name="Heading 4" xfId="7" builtinId="19" hidden="1"/>
    <cellStyle name="Hyperlink" xfId="2" builtinId="8" customBuiltin="1"/>
    <cellStyle name="Hyperlink 2" xfId="23"/>
    <cellStyle name="Indented list item" xfId="15"/>
    <cellStyle name="List item" xfId="16"/>
    <cellStyle name="Normal" xfId="0" builtinId="0" customBuiltin="1"/>
    <cellStyle name="Normal 2" xfId="20"/>
    <cellStyle name="Normal 4" xfId="18"/>
    <cellStyle name="Periodic 1" xfId="11"/>
    <cellStyle name="Periodic 2" xfId="1"/>
    <cellStyle name="Table header" xfId="17"/>
    <cellStyle name="Title" xfId="3" builtinId="15" hidden="1"/>
    <cellStyle name="Total" xfId="8" builtinId="25" hidden="1"/>
  </cellStyles>
  <dxfs count="35">
    <dxf>
      <font>
        <b/>
        <i val="0"/>
        <color theme="0"/>
      </font>
      <fill>
        <patternFill>
          <bgColor theme="9" tint="-0.24994659260841701"/>
        </patternFill>
      </fill>
    </dxf>
    <dxf>
      <font>
        <b/>
        <i val="0"/>
        <color theme="0"/>
      </font>
      <fill>
        <patternFill>
          <bgColor theme="6" tint="-0.24994659260841701"/>
        </patternFill>
      </fill>
    </dxf>
    <dxf>
      <font>
        <b/>
        <i val="0"/>
        <color theme="0"/>
      </font>
      <fill>
        <patternFill>
          <bgColor theme="7"/>
        </patternFill>
      </fill>
    </dxf>
    <dxf>
      <font>
        <b/>
        <i val="0"/>
        <color theme="0"/>
      </font>
      <fill>
        <patternFill>
          <bgColor theme="8"/>
        </patternFill>
      </fill>
    </dxf>
    <dxf>
      <font>
        <color theme="0" tint="-4.9989318521683403E-2"/>
      </font>
    </dxf>
    <dxf>
      <font>
        <b/>
        <i val="0"/>
        <color theme="0"/>
      </font>
      <fill>
        <patternFill>
          <bgColor theme="9" tint="-0.24994659260841701"/>
        </patternFill>
      </fill>
    </dxf>
    <dxf>
      <font>
        <b/>
        <i val="0"/>
        <color theme="0"/>
      </font>
      <fill>
        <patternFill>
          <bgColor theme="6" tint="-0.24994659260841701"/>
        </patternFill>
      </fill>
    </dxf>
    <dxf>
      <font>
        <b/>
        <i val="0"/>
        <color theme="0"/>
      </font>
      <fill>
        <patternFill>
          <bgColor theme="7"/>
        </patternFill>
      </fill>
    </dxf>
    <dxf>
      <font>
        <b/>
        <i val="0"/>
        <color theme="0"/>
      </font>
      <fill>
        <patternFill>
          <bgColor theme="8"/>
        </patternFill>
      </fill>
    </dxf>
    <dxf>
      <font>
        <color theme="0" tint="-4.9989318521683403E-2"/>
      </font>
    </dxf>
    <dxf>
      <font>
        <b/>
        <i val="0"/>
        <color theme="0"/>
      </font>
      <fill>
        <patternFill>
          <bgColor theme="4"/>
        </patternFill>
      </fill>
    </dxf>
    <dxf>
      <font>
        <b/>
        <i val="0"/>
        <color theme="0"/>
      </font>
      <fill>
        <patternFill>
          <bgColor theme="9"/>
        </patternFill>
      </fill>
    </dxf>
    <dxf>
      <numFmt numFmtId="0" formatCode="General"/>
      <fill>
        <patternFill patternType="none">
          <fgColor indexed="64"/>
          <bgColor auto="1"/>
        </patternFill>
      </fill>
    </dxf>
    <dxf>
      <font>
        <strike val="0"/>
        <outline val="0"/>
        <shadow val="0"/>
        <u val="none"/>
        <vertAlign val="baseline"/>
        <sz val="14"/>
        <color auto="1"/>
        <name val="Calibri"/>
        <scheme val="minor"/>
      </font>
      <fill>
        <patternFill patternType="none">
          <fgColor indexed="64"/>
          <bgColor indexed="65"/>
        </patternFill>
      </fill>
    </dxf>
    <dxf>
      <font>
        <strike val="0"/>
        <outline val="0"/>
        <shadow val="0"/>
        <u val="none"/>
        <vertAlign val="baseline"/>
        <sz val="14"/>
        <color auto="1"/>
        <name val="Calibri"/>
        <scheme val="minor"/>
      </font>
      <fill>
        <patternFill patternType="none">
          <fgColor indexed="64"/>
          <bgColor auto="1"/>
        </patternFill>
      </fill>
    </dxf>
    <dxf>
      <font>
        <strike val="0"/>
        <outline val="0"/>
        <shadow val="0"/>
        <u val="none"/>
        <vertAlign val="baseline"/>
        <sz val="14"/>
        <color auto="1"/>
        <name val="Calibri"/>
        <scheme val="none"/>
      </font>
      <fill>
        <patternFill patternType="none">
          <fgColor rgb="FF000000"/>
          <bgColor auto="1"/>
        </patternFill>
      </fill>
    </dxf>
    <dxf>
      <font>
        <strike val="0"/>
        <outline val="0"/>
        <shadow val="0"/>
        <u val="none"/>
        <vertAlign val="baseline"/>
        <sz val="14"/>
        <name val="Calibri"/>
        <scheme val="minor"/>
      </font>
      <fill>
        <patternFill patternType="none">
          <fgColor indexed="64"/>
          <bgColor auto="1"/>
        </patternFill>
      </fill>
    </dxf>
    <dxf>
      <fill>
        <patternFill patternType="none">
          <fgColor indexed="64"/>
          <bgColor auto="1"/>
        </patternFill>
      </fill>
    </dxf>
    <dxf>
      <font>
        <strike val="0"/>
        <outline val="0"/>
        <shadow val="0"/>
        <u val="none"/>
        <vertAlign val="baseline"/>
        <sz val="14"/>
        <color auto="1"/>
        <name val="Calibri"/>
        <scheme val="minor"/>
      </font>
      <fill>
        <patternFill patternType="none">
          <fgColor indexed="64"/>
          <bgColor auto="1"/>
        </patternFill>
      </fill>
    </dxf>
    <dxf>
      <font>
        <strike val="0"/>
        <outline val="0"/>
        <shadow val="0"/>
        <u val="none"/>
        <vertAlign val="baseline"/>
        <sz val="14"/>
        <color auto="1"/>
        <name val="Calibri"/>
        <scheme val="minor"/>
      </font>
      <fill>
        <patternFill patternType="none">
          <fgColor indexed="64"/>
          <bgColor auto="1"/>
        </patternFill>
      </fill>
    </dxf>
    <dxf>
      <font>
        <strike val="0"/>
        <outline val="0"/>
        <shadow val="0"/>
        <u val="none"/>
        <vertAlign val="baseline"/>
        <sz val="14"/>
        <color auto="1"/>
        <name val="Calibri"/>
        <scheme val="minor"/>
      </font>
      <fill>
        <patternFill patternType="none">
          <fgColor indexed="64"/>
          <bgColor auto="1"/>
        </patternFill>
      </fill>
    </dxf>
    <dxf>
      <font>
        <strike val="0"/>
        <outline val="0"/>
        <shadow val="0"/>
        <u val="none"/>
        <vertAlign val="baseline"/>
        <sz val="14"/>
        <name val="Calibri"/>
        <scheme val="minor"/>
      </font>
      <fill>
        <patternFill patternType="none">
          <fgColor indexed="64"/>
          <bgColor auto="1"/>
        </patternFill>
      </fill>
    </dxf>
    <dxf>
      <font>
        <b val="0"/>
        <i val="0"/>
        <strike val="0"/>
        <condense val="0"/>
        <extend val="0"/>
        <outline val="0"/>
        <shadow val="0"/>
        <u val="none"/>
        <vertAlign val="baseline"/>
        <sz val="8"/>
        <color theme="1"/>
        <name val="Calibri"/>
        <scheme val="minor"/>
      </font>
    </dxf>
    <dxf>
      <font>
        <b val="0"/>
        <i val="0"/>
        <strike val="0"/>
        <condense val="0"/>
        <extend val="0"/>
        <outline val="0"/>
        <shadow val="0"/>
        <u val="none"/>
        <vertAlign val="baseline"/>
        <sz val="8"/>
        <color theme="1"/>
        <name val="Calibri"/>
        <scheme val="minor"/>
      </font>
    </dxf>
    <dxf>
      <font>
        <b val="0"/>
        <i val="0"/>
        <strike val="0"/>
        <condense val="0"/>
        <extend val="0"/>
        <outline val="0"/>
        <shadow val="0"/>
        <u val="none"/>
        <vertAlign val="baseline"/>
        <sz val="8"/>
        <color theme="1"/>
        <name val="Calibri"/>
        <scheme val="minor"/>
      </font>
    </dxf>
    <dxf>
      <font>
        <color auto="1"/>
      </font>
      <fill>
        <patternFill>
          <bgColor theme="0"/>
        </patternFill>
      </fill>
    </dxf>
    <dxf>
      <font>
        <color theme="0"/>
      </font>
      <fill>
        <patternFill>
          <bgColor theme="1"/>
        </patternFill>
      </fill>
    </dxf>
    <dxf>
      <font>
        <b/>
        <i val="0"/>
        <color theme="0"/>
      </font>
      <fill>
        <patternFill patternType="solid">
          <bgColor theme="8"/>
        </patternFill>
      </fill>
    </dxf>
    <dxf>
      <font>
        <b/>
        <i val="0"/>
        <color theme="0"/>
      </font>
      <fill>
        <patternFill>
          <bgColor theme="7"/>
        </patternFill>
      </fill>
    </dxf>
    <dxf>
      <font>
        <b/>
        <i val="0"/>
        <color theme="0"/>
      </font>
      <fill>
        <patternFill>
          <bgColor theme="6" tint="-0.24994659260841701"/>
        </patternFill>
      </fill>
    </dxf>
    <dxf>
      <font>
        <b/>
        <i val="0"/>
        <color theme="0"/>
      </font>
      <fill>
        <patternFill>
          <bgColor theme="9" tint="-0.24994659260841701"/>
        </patternFill>
      </fill>
    </dxf>
    <dxf>
      <font>
        <b/>
        <color theme="1"/>
      </font>
      <border>
        <bottom style="thin">
          <color theme="6"/>
        </bottom>
        <vertical/>
        <horizontal/>
      </border>
    </dxf>
    <dxf>
      <font>
        <sz val="10"/>
        <color theme="1"/>
        <name val="Segoe UI"/>
        <scheme val="none"/>
      </font>
      <fill>
        <patternFill patternType="solid">
          <bgColor rgb="FFF9F9FA"/>
        </patternFill>
      </fill>
      <border diagonalUp="0" diagonalDown="0">
        <left/>
        <right/>
        <top/>
        <bottom/>
        <vertical/>
        <horizontal/>
      </border>
    </dxf>
    <dxf>
      <font>
        <b/>
        <i val="0"/>
      </font>
      <fill>
        <patternFill patternType="none">
          <bgColor auto="1"/>
        </patternFill>
      </fill>
      <border>
        <bottom style="thin">
          <color theme="2" tint="-9.9948118533890809E-2"/>
        </bottom>
      </border>
    </dxf>
    <dxf>
      <border>
        <top style="medium">
          <color theme="2" tint="-9.9948118533890809E-2"/>
        </top>
        <bottom style="thin">
          <color theme="2" tint="-9.9948118533890809E-2"/>
        </bottom>
        <horizontal style="thin">
          <color theme="2" tint="-9.9948118533890809E-2"/>
        </horizontal>
      </border>
    </dxf>
  </dxfs>
  <tableStyles count="2" defaultTableStyle="TableStyleMedium2" defaultPivotStyle="PivotStyleLight16">
    <tableStyle name="Food eaten" pivot="0" count="2">
      <tableStyleElement type="wholeTable" dxfId="34"/>
      <tableStyleElement type="headerRow" dxfId="33"/>
    </tableStyle>
    <tableStyle name="relocation slicer" pivot="0" table="0" count="10">
      <tableStyleElement type="wholeTable" dxfId="32"/>
      <tableStyleElement type="headerRow" dxfId="31"/>
    </tableStyle>
  </tableStyles>
  <colors>
    <mruColors>
      <color rgb="FF808080"/>
      <color rgb="FF008000"/>
      <color rgb="FF217346"/>
      <color rgb="FFFAF8F6"/>
      <color rgb="FFA7FFCF"/>
      <color rgb="FFFFD5D5"/>
      <color rgb="FFFFA7A7"/>
      <color rgb="FFFAF406"/>
      <color rgb="FFFFEED1"/>
      <color rgb="FFF9F9FA"/>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theme="1" tint="0.34998626667073579"/>
          </font>
          <fill>
            <patternFill patternType="none">
              <fgColor indexed="64"/>
              <bgColor auto="1"/>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trike/>
            <color rgb="FF000000"/>
          </font>
          <fill>
            <patternFill patternType="none">
              <fgColor indexed="64"/>
              <bgColor auto="1"/>
            </patternFill>
          </fill>
          <border diagonalUp="0" diagonalDown="0">
            <left/>
            <right/>
            <top/>
            <bottom/>
            <vertical/>
            <horizontal/>
          </border>
        </dxf>
      </x14:dxfs>
    </ext>
    <ext xmlns:x14="http://schemas.microsoft.com/office/spreadsheetml/2009/9/main" uri="{EB79DEF2-80B8-43e5-95BD-54CBDDF9020C}">
      <x14:slicerStyles defaultSlicerStyle="SlicerStyleLight1">
        <x14:slicerStyle name="relocation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microsoft.com/office/2017/06/relationships/rdSupportingPropertyBagStructure" Target="richData/rdsupportingpropertybagstructure.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20/07/relationships/rdRichValueWebImage" Target="richData/rdRichValueWebImage.xml"/><Relationship Id="rId2" Type="http://schemas.openxmlformats.org/officeDocument/2006/relationships/worksheet" Target="worksheets/sheet2.xml"/><Relationship Id="rId16" Type="http://schemas.openxmlformats.org/officeDocument/2006/relationships/customXml" Target="../customXml/item3.xml"/><Relationship Id="rId20" Type="http://schemas.microsoft.com/office/2017/06/relationships/rdArray" Target="richData/rdarray.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2.xml"/><Relationship Id="rId23" Type="http://schemas.microsoft.com/office/2017/06/relationships/rdSupportingPropertyBag" Target="richData/rdsupportingpropertybag.xml"/><Relationship Id="rId10" Type="http://schemas.openxmlformats.org/officeDocument/2006/relationships/styles" Target="styles.xml"/><Relationship Id="rId19" Type="http://schemas.microsoft.com/office/2017/06/relationships/richStyles" Target="richData/rich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 Id="rId22"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png"/><Relationship Id="rId2" Type="http://schemas.openxmlformats.org/officeDocument/2006/relationships/image" Target="../media/image10.sv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png"/><Relationship Id="rId1" Type="http://schemas.openxmlformats.org/officeDocument/2006/relationships/image" Target="../media/image8.png"/><Relationship Id="rId4" Type="http://schemas.openxmlformats.org/officeDocument/2006/relationships/image" Target="../media/image192.sv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7.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2.png"/><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oneCellAnchor>
    <xdr:from>
      <xdr:col>1</xdr:col>
      <xdr:colOff>127000</xdr:colOff>
      <xdr:row>0</xdr:row>
      <xdr:rowOff>127000</xdr:rowOff>
    </xdr:from>
    <xdr:ext cx="274320" cy="274320"/>
    <xdr:pic>
      <xdr:nvPicPr>
        <xdr:cNvPr id="2" name="Graphic 1" descr="Repeat outline">
          <a:extLst>
            <a:ext uri="{FF2B5EF4-FFF2-40B4-BE49-F238E27FC236}">
              <a16:creationId xmlns:a16="http://schemas.microsoft.com/office/drawing/2014/main" xmlns="" id="{F29BB75A-108A-5347-A44B-02F30070E8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xmlns="" r:embed="rId2"/>
            </a:ext>
          </a:extLst>
        </a:blip>
        <a:stretch>
          <a:fillRect/>
        </a:stretch>
      </xdr:blipFill>
      <xdr:spPr>
        <a:xfrm>
          <a:off x="596900" y="127000"/>
          <a:ext cx="274320" cy="274320"/>
        </a:xfrm>
        <a:prstGeom prst="rect">
          <a:avLst/>
        </a:prstGeom>
      </xdr:spPr>
    </xdr:pic>
    <xdr:clientData/>
  </xdr:oneCellAnchor>
  <xdr:twoCellAnchor editAs="oneCell">
    <xdr:from>
      <xdr:col>0</xdr:col>
      <xdr:colOff>368300</xdr:colOff>
      <xdr:row>5</xdr:row>
      <xdr:rowOff>0</xdr:rowOff>
    </xdr:from>
    <xdr:to>
      <xdr:col>5</xdr:col>
      <xdr:colOff>355600</xdr:colOff>
      <xdr:row>6</xdr:row>
      <xdr:rowOff>25400</xdr:rowOff>
    </xdr:to>
    <xdr:pic>
      <xdr:nvPicPr>
        <xdr:cNvPr id="7" name="Picture 6">
          <a:extLst>
            <a:ext uri="{FF2B5EF4-FFF2-40B4-BE49-F238E27FC236}">
              <a16:creationId xmlns:a16="http://schemas.microsoft.com/office/drawing/2014/main" xmlns="" id="{807735A5-FAEB-7648-B639-B9364C3928E7}"/>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3"/>
        <a:stretch>
          <a:fillRect/>
        </a:stretch>
      </xdr:blipFill>
      <xdr:spPr>
        <a:xfrm>
          <a:off x="368300" y="2628900"/>
          <a:ext cx="4572000" cy="2565400"/>
        </a:xfrm>
        <a:prstGeom prst="rect">
          <a:avLst/>
        </a:prstGeom>
      </xdr:spPr>
    </xdr:pic>
    <xdr:clientData/>
  </xdr:twoCellAnchor>
  <xdr:twoCellAnchor editAs="oneCell">
    <xdr:from>
      <xdr:col>7</xdr:col>
      <xdr:colOff>0</xdr:colOff>
      <xdr:row>5</xdr:row>
      <xdr:rowOff>0</xdr:rowOff>
    </xdr:from>
    <xdr:to>
      <xdr:col>12</xdr:col>
      <xdr:colOff>50800</xdr:colOff>
      <xdr:row>6</xdr:row>
      <xdr:rowOff>25400</xdr:rowOff>
    </xdr:to>
    <xdr:pic>
      <xdr:nvPicPr>
        <xdr:cNvPr id="8" name="Picture 7">
          <a:extLst>
            <a:ext uri="{FF2B5EF4-FFF2-40B4-BE49-F238E27FC236}">
              <a16:creationId xmlns:a16="http://schemas.microsoft.com/office/drawing/2014/main" xmlns="" id="{54261C5A-3602-2847-AC9F-CA94E093A3AE}"/>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4"/>
        <a:stretch>
          <a:fillRect/>
        </a:stretch>
      </xdr:blipFill>
      <xdr:spPr>
        <a:xfrm>
          <a:off x="5334000" y="2628900"/>
          <a:ext cx="4572000" cy="2565400"/>
        </a:xfrm>
        <a:prstGeom prst="rect">
          <a:avLst/>
        </a:prstGeom>
      </xdr:spPr>
    </xdr:pic>
    <xdr:clientData/>
  </xdr:twoCellAnchor>
  <xdr:twoCellAnchor editAs="oneCell">
    <xdr:from>
      <xdr:col>1</xdr:col>
      <xdr:colOff>23283</xdr:colOff>
      <xdr:row>10</xdr:row>
      <xdr:rowOff>24341</xdr:rowOff>
    </xdr:from>
    <xdr:to>
      <xdr:col>6</xdr:col>
      <xdr:colOff>10584</xdr:colOff>
      <xdr:row>11</xdr:row>
      <xdr:rowOff>47624</xdr:rowOff>
    </xdr:to>
    <xdr:pic>
      <xdr:nvPicPr>
        <xdr:cNvPr id="9" name="Picture 8">
          <a:extLst>
            <a:ext uri="{FF2B5EF4-FFF2-40B4-BE49-F238E27FC236}">
              <a16:creationId xmlns:a16="http://schemas.microsoft.com/office/drawing/2014/main" xmlns="" id="{95CA94D2-A776-1147-BDE1-BCB513B97A2D}"/>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5"/>
        <a:stretch>
          <a:fillRect/>
        </a:stretch>
      </xdr:blipFill>
      <xdr:spPr>
        <a:xfrm>
          <a:off x="442383" y="7377641"/>
          <a:ext cx="4692651" cy="2566459"/>
        </a:xfrm>
        <a:prstGeom prst="rect">
          <a:avLst/>
        </a:prstGeom>
      </xdr:spPr>
    </xdr:pic>
    <xdr:clientData/>
  </xdr:twoCellAnchor>
  <xdr:twoCellAnchor editAs="oneCell">
    <xdr:from>
      <xdr:col>7</xdr:col>
      <xdr:colOff>0</xdr:colOff>
      <xdr:row>10</xdr:row>
      <xdr:rowOff>12700</xdr:rowOff>
    </xdr:from>
    <xdr:to>
      <xdr:col>12</xdr:col>
      <xdr:colOff>44451</xdr:colOff>
      <xdr:row>11</xdr:row>
      <xdr:rowOff>38100</xdr:rowOff>
    </xdr:to>
    <xdr:pic>
      <xdr:nvPicPr>
        <xdr:cNvPr id="10" name="Picture 9">
          <a:extLst>
            <a:ext uri="{FF2B5EF4-FFF2-40B4-BE49-F238E27FC236}">
              <a16:creationId xmlns:a16="http://schemas.microsoft.com/office/drawing/2014/main" xmlns="" id="{79BF4B1A-852B-BD43-B8F4-DE26EDA68B70}"/>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6"/>
        <a:stretch>
          <a:fillRect/>
        </a:stretch>
      </xdr:blipFill>
      <xdr:spPr>
        <a:xfrm>
          <a:off x="5518548" y="7323138"/>
          <a:ext cx="4664076" cy="2561431"/>
        </a:xfrm>
        <a:prstGeom prst="rect">
          <a:avLst/>
        </a:prstGeom>
      </xdr:spPr>
    </xdr:pic>
    <xdr:clientData/>
  </xdr:twoCellAnchor>
  <xdr:twoCellAnchor editAs="oneCell">
    <xdr:from>
      <xdr:col>12</xdr:col>
      <xdr:colOff>377825</xdr:colOff>
      <xdr:row>9</xdr:row>
      <xdr:rowOff>350307</xdr:rowOff>
    </xdr:from>
    <xdr:to>
      <xdr:col>18</xdr:col>
      <xdr:colOff>22223</xdr:colOff>
      <xdr:row>10</xdr:row>
      <xdr:rowOff>2508249</xdr:rowOff>
    </xdr:to>
    <xdr:pic>
      <xdr:nvPicPr>
        <xdr:cNvPr id="11" name="Picture 10">
          <a:extLst>
            <a:ext uri="{FF2B5EF4-FFF2-40B4-BE49-F238E27FC236}">
              <a16:creationId xmlns:a16="http://schemas.microsoft.com/office/drawing/2014/main" xmlns="" id="{494CFFA8-8177-D646-B602-A6D4B9CF208B}"/>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7"/>
        <a:stretch>
          <a:fillRect/>
        </a:stretch>
      </xdr:blipFill>
      <xdr:spPr>
        <a:xfrm>
          <a:off x="10484908" y="7224183"/>
          <a:ext cx="4666191" cy="2565400"/>
        </a:xfrm>
        <a:prstGeom prst="rect">
          <a:avLst/>
        </a:prstGeom>
      </xdr:spPr>
    </xdr:pic>
    <xdr:clientData/>
  </xdr:twoCellAnchor>
  <xdr:twoCellAnchor editAs="oneCell">
    <xdr:from>
      <xdr:col>12</xdr:col>
      <xdr:colOff>404813</xdr:colOff>
      <xdr:row>5</xdr:row>
      <xdr:rowOff>5953</xdr:rowOff>
    </xdr:from>
    <xdr:to>
      <xdr:col>18</xdr:col>
      <xdr:colOff>37307</xdr:colOff>
      <xdr:row>6</xdr:row>
      <xdr:rowOff>35322</xdr:rowOff>
    </xdr:to>
    <xdr:pic>
      <xdr:nvPicPr>
        <xdr:cNvPr id="12" name="Picture 11" descr="paper and pen">
          <a:extLst>
            <a:ext uri="{FF2B5EF4-FFF2-40B4-BE49-F238E27FC236}">
              <a16:creationId xmlns:a16="http://schemas.microsoft.com/office/drawing/2014/main" xmlns="" id="{9D44DE4B-A6CC-4DA2-A1AD-4B9C0CD1D2F1}"/>
            </a:ext>
          </a:extLst>
        </xdr:cNvPr>
        <xdr:cNvPicPr>
          <a:picLocks noChangeAspect="1"/>
        </xdr:cNvPicPr>
      </xdr:nvPicPr>
      <xdr:blipFill>
        <a:blip xmlns:r="http://schemas.openxmlformats.org/officeDocument/2006/relationships" r:embed="rId8"/>
        <a:stretch>
          <a:fillRect/>
        </a:stretch>
      </xdr:blipFill>
      <xdr:spPr>
        <a:xfrm>
          <a:off x="10542986" y="2643188"/>
          <a:ext cx="4668837" cy="2565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512639</xdr:colOff>
      <xdr:row>32</xdr:row>
      <xdr:rowOff>270214</xdr:rowOff>
    </xdr:from>
    <xdr:to>
      <xdr:col>7</xdr:col>
      <xdr:colOff>639639</xdr:colOff>
      <xdr:row>32</xdr:row>
      <xdr:rowOff>397214</xdr:rowOff>
    </xdr:to>
    <xdr:sp macro="" textlink="">
      <xdr:nvSpPr>
        <xdr:cNvPr id="4" name="Oval 3">
          <a:extLst>
            <a:ext uri="{FF2B5EF4-FFF2-40B4-BE49-F238E27FC236}">
              <a16:creationId xmlns:a16="http://schemas.microsoft.com/office/drawing/2014/main" xmlns="" id="{896B1BFC-691A-4372-BBEF-8DF1AA606DCF}"/>
            </a:ext>
            <a:ext uri="{C183D7F6-B498-43B3-948B-1728B52AA6E4}">
              <adec:decorative xmlns:adec="http://schemas.microsoft.com/office/drawing/2017/decorative" xmlns="" val="1"/>
            </a:ext>
          </a:extLst>
        </xdr:cNvPr>
        <xdr:cNvSpPr/>
      </xdr:nvSpPr>
      <xdr:spPr>
        <a:xfrm>
          <a:off x="4360739" y="10049214"/>
          <a:ext cx="127000" cy="127000"/>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15876</xdr:colOff>
      <xdr:row>0</xdr:row>
      <xdr:rowOff>174625</xdr:rowOff>
    </xdr:from>
    <xdr:to>
      <xdr:col>3</xdr:col>
      <xdr:colOff>1038581</xdr:colOff>
      <xdr:row>2</xdr:row>
      <xdr:rowOff>232410</xdr:rowOff>
    </xdr:to>
    <xdr:pic>
      <xdr:nvPicPr>
        <xdr:cNvPr id="12" name="Picture 11">
          <a:extLst>
            <a:ext uri="{FF2B5EF4-FFF2-40B4-BE49-F238E27FC236}">
              <a16:creationId xmlns:a16="http://schemas.microsoft.com/office/drawing/2014/main" xmlns="" id="{63813AC7-61C0-EE48-B10A-C73316602EA6}"/>
            </a:ext>
            <a:ext uri="{C183D7F6-B498-43B3-948B-1728B52AA6E4}">
              <adec:decorative xmlns:adec="http://schemas.microsoft.com/office/drawing/2017/decorative" xmlns="" val="1"/>
            </a:ext>
          </a:extLst>
        </xdr:cNvPr>
        <xdr:cNvPicPr>
          <a:picLocks noChangeAspect="1"/>
        </xdr:cNvPicPr>
      </xdr:nvPicPr>
      <xdr:blipFill rotWithShape="1">
        <a:blip xmlns:r="http://schemas.openxmlformats.org/officeDocument/2006/relationships" r:embed="rId1"/>
        <a:srcRect l="15972"/>
        <a:stretch/>
      </xdr:blipFill>
      <xdr:spPr>
        <a:xfrm>
          <a:off x="428626" y="174625"/>
          <a:ext cx="1917071" cy="1280160"/>
        </a:xfrm>
        <a:prstGeom prst="rect">
          <a:avLst/>
        </a:prstGeom>
      </xdr:spPr>
    </xdr:pic>
    <xdr:clientData/>
  </xdr:twoCellAnchor>
  <xdr:twoCellAnchor>
    <xdr:from>
      <xdr:col>7</xdr:col>
      <xdr:colOff>526149</xdr:colOff>
      <xdr:row>42</xdr:row>
      <xdr:rowOff>236436</xdr:rowOff>
    </xdr:from>
    <xdr:to>
      <xdr:col>7</xdr:col>
      <xdr:colOff>653149</xdr:colOff>
      <xdr:row>42</xdr:row>
      <xdr:rowOff>362355</xdr:rowOff>
    </xdr:to>
    <xdr:sp macro="" textlink="">
      <xdr:nvSpPr>
        <xdr:cNvPr id="13" name="Oval 12">
          <a:extLst>
            <a:ext uri="{FF2B5EF4-FFF2-40B4-BE49-F238E27FC236}">
              <a16:creationId xmlns:a16="http://schemas.microsoft.com/office/drawing/2014/main" xmlns="" id="{88DBD51C-54A4-0944-8296-0C5704DDE343}"/>
            </a:ext>
            <a:ext uri="{C183D7F6-B498-43B3-948B-1728B52AA6E4}">
              <adec:decorative xmlns:adec="http://schemas.microsoft.com/office/drawing/2017/decorative" xmlns="" val="1"/>
            </a:ext>
          </a:extLst>
        </xdr:cNvPr>
        <xdr:cNvSpPr/>
      </xdr:nvSpPr>
      <xdr:spPr>
        <a:xfrm>
          <a:off x="4374249" y="12847536"/>
          <a:ext cx="127000" cy="125919"/>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431575</xdr:colOff>
      <xdr:row>37</xdr:row>
      <xdr:rowOff>232112</xdr:rowOff>
    </xdr:from>
    <xdr:to>
      <xdr:col>7</xdr:col>
      <xdr:colOff>558575</xdr:colOff>
      <xdr:row>37</xdr:row>
      <xdr:rowOff>358031</xdr:rowOff>
    </xdr:to>
    <xdr:sp macro="" textlink="">
      <xdr:nvSpPr>
        <xdr:cNvPr id="14" name="Oval 13">
          <a:extLst>
            <a:ext uri="{FF2B5EF4-FFF2-40B4-BE49-F238E27FC236}">
              <a16:creationId xmlns:a16="http://schemas.microsoft.com/office/drawing/2014/main" xmlns="" id="{C467E98C-8BAD-464D-91FD-D9E534107A60}"/>
            </a:ext>
            <a:ext uri="{C183D7F6-B498-43B3-948B-1728B52AA6E4}">
              <adec:decorative xmlns:adec="http://schemas.microsoft.com/office/drawing/2017/decorative" xmlns="" val="1"/>
            </a:ext>
          </a:extLst>
        </xdr:cNvPr>
        <xdr:cNvSpPr/>
      </xdr:nvSpPr>
      <xdr:spPr>
        <a:xfrm>
          <a:off x="4282107" y="11297325"/>
          <a:ext cx="127000" cy="125919"/>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609330</xdr:colOff>
      <xdr:row>37</xdr:row>
      <xdr:rowOff>225357</xdr:rowOff>
    </xdr:from>
    <xdr:to>
      <xdr:col>7</xdr:col>
      <xdr:colOff>736330</xdr:colOff>
      <xdr:row>37</xdr:row>
      <xdr:rowOff>351276</xdr:rowOff>
    </xdr:to>
    <xdr:sp macro="" textlink="">
      <xdr:nvSpPr>
        <xdr:cNvPr id="15" name="Oval 14">
          <a:extLst>
            <a:ext uri="{FF2B5EF4-FFF2-40B4-BE49-F238E27FC236}">
              <a16:creationId xmlns:a16="http://schemas.microsoft.com/office/drawing/2014/main" xmlns="" id="{1B306ECB-EBE2-D341-A6E3-9E80CFA590DA}"/>
            </a:ext>
            <a:ext uri="{C183D7F6-B498-43B3-948B-1728B52AA6E4}">
              <adec:decorative xmlns:adec="http://schemas.microsoft.com/office/drawing/2017/decorative" xmlns="" val="1"/>
            </a:ext>
          </a:extLst>
        </xdr:cNvPr>
        <xdr:cNvSpPr/>
      </xdr:nvSpPr>
      <xdr:spPr>
        <a:xfrm>
          <a:off x="4459862" y="11290570"/>
          <a:ext cx="127000" cy="125919"/>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431575</xdr:colOff>
      <xdr:row>47</xdr:row>
      <xdr:rowOff>225358</xdr:rowOff>
    </xdr:from>
    <xdr:to>
      <xdr:col>7</xdr:col>
      <xdr:colOff>558575</xdr:colOff>
      <xdr:row>47</xdr:row>
      <xdr:rowOff>351277</xdr:rowOff>
    </xdr:to>
    <xdr:sp macro="" textlink="">
      <xdr:nvSpPr>
        <xdr:cNvPr id="16" name="Oval 15">
          <a:extLst>
            <a:ext uri="{FF2B5EF4-FFF2-40B4-BE49-F238E27FC236}">
              <a16:creationId xmlns:a16="http://schemas.microsoft.com/office/drawing/2014/main" xmlns="" id="{CEDF11B6-1215-3342-9F90-F4DA3CEBDC98}"/>
            </a:ext>
            <a:ext uri="{C183D7F6-B498-43B3-948B-1728B52AA6E4}">
              <adec:decorative xmlns:adec="http://schemas.microsoft.com/office/drawing/2017/decorative" xmlns="" val="1"/>
            </a:ext>
          </a:extLst>
        </xdr:cNvPr>
        <xdr:cNvSpPr/>
      </xdr:nvSpPr>
      <xdr:spPr>
        <a:xfrm>
          <a:off x="4282107" y="13844081"/>
          <a:ext cx="127000" cy="125919"/>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609330</xdr:colOff>
      <xdr:row>47</xdr:row>
      <xdr:rowOff>218603</xdr:rowOff>
    </xdr:from>
    <xdr:to>
      <xdr:col>7</xdr:col>
      <xdr:colOff>736330</xdr:colOff>
      <xdr:row>47</xdr:row>
      <xdr:rowOff>344522</xdr:rowOff>
    </xdr:to>
    <xdr:sp macro="" textlink="">
      <xdr:nvSpPr>
        <xdr:cNvPr id="17" name="Oval 16">
          <a:extLst>
            <a:ext uri="{FF2B5EF4-FFF2-40B4-BE49-F238E27FC236}">
              <a16:creationId xmlns:a16="http://schemas.microsoft.com/office/drawing/2014/main" xmlns="" id="{A1E3CC10-A125-5C4C-8218-77BA4D1A15BD}"/>
            </a:ext>
            <a:ext uri="{C183D7F6-B498-43B3-948B-1728B52AA6E4}">
              <adec:decorative xmlns:adec="http://schemas.microsoft.com/office/drawing/2017/decorative" xmlns="" val="1"/>
            </a:ext>
          </a:extLst>
        </xdr:cNvPr>
        <xdr:cNvSpPr/>
      </xdr:nvSpPr>
      <xdr:spPr>
        <a:xfrm>
          <a:off x="4459862" y="13837326"/>
          <a:ext cx="127000" cy="125919"/>
        </a:xfrm>
        <a:prstGeom prst="ellipse">
          <a:avLst/>
        </a:prstGeom>
        <a:solidFill>
          <a:schemeClr val="accent3"/>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7730</xdr:colOff>
      <xdr:row>4</xdr:row>
      <xdr:rowOff>88532</xdr:rowOff>
    </xdr:from>
    <xdr:to>
      <xdr:col>1</xdr:col>
      <xdr:colOff>277817</xdr:colOff>
      <xdr:row>4</xdr:row>
      <xdr:rowOff>339992</xdr:rowOff>
    </xdr:to>
    <xdr:pic>
      <xdr:nvPicPr>
        <xdr:cNvPr id="8" name="Picture 7" descr="Insert Data icon">
          <a:extLst>
            <a:ext uri="{FF2B5EF4-FFF2-40B4-BE49-F238E27FC236}">
              <a16:creationId xmlns:a16="http://schemas.microsoft.com/office/drawing/2014/main" xmlns="" id="{D30B345A-11E3-5E4B-9B1C-599AF44E7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14130" y="2120532"/>
          <a:ext cx="270087" cy="251460"/>
        </a:xfrm>
        <a:prstGeom prst="rect">
          <a:avLst/>
        </a:prstGeom>
      </xdr:spPr>
    </xdr:pic>
    <xdr:clientData/>
  </xdr:twoCellAnchor>
  <xdr:twoCellAnchor editAs="oneCell">
    <xdr:from>
      <xdr:col>1</xdr:col>
      <xdr:colOff>12701</xdr:colOff>
      <xdr:row>0</xdr:row>
      <xdr:rowOff>266700</xdr:rowOff>
    </xdr:from>
    <xdr:to>
      <xdr:col>2</xdr:col>
      <xdr:colOff>1558228</xdr:colOff>
      <xdr:row>2</xdr:row>
      <xdr:rowOff>340360</xdr:rowOff>
    </xdr:to>
    <xdr:pic>
      <xdr:nvPicPr>
        <xdr:cNvPr id="10" name="Picture 9">
          <a:extLst>
            <a:ext uri="{FF2B5EF4-FFF2-40B4-BE49-F238E27FC236}">
              <a16:creationId xmlns:a16="http://schemas.microsoft.com/office/drawing/2014/main" xmlns="" id="{182840DC-D456-4B49-BA1A-C5F4C47D14CB}"/>
            </a:ext>
            <a:ext uri="{C183D7F6-B498-43B3-948B-1728B52AA6E4}">
              <adec:decorative xmlns:adec="http://schemas.microsoft.com/office/drawing/2017/decorative" xmlns="" val="1"/>
            </a:ext>
          </a:extLst>
        </xdr:cNvPr>
        <xdr:cNvPicPr>
          <a:picLocks noChangeAspect="1"/>
        </xdr:cNvPicPr>
      </xdr:nvPicPr>
      <xdr:blipFill rotWithShape="1">
        <a:blip xmlns:r="http://schemas.openxmlformats.org/officeDocument/2006/relationships" r:embed="rId2"/>
        <a:srcRect l="14445"/>
        <a:stretch/>
      </xdr:blipFill>
      <xdr:spPr>
        <a:xfrm>
          <a:off x="419101" y="266700"/>
          <a:ext cx="1951927" cy="1280160"/>
        </a:xfrm>
        <a:prstGeom prst="rect">
          <a:avLst/>
        </a:prstGeom>
      </xdr:spPr>
    </xdr:pic>
    <xdr:clientData/>
  </xdr:twoCellAnchor>
  <xdr:twoCellAnchor editAs="oneCell">
    <xdr:from>
      <xdr:col>1</xdr:col>
      <xdr:colOff>25400</xdr:colOff>
      <xdr:row>5</xdr:row>
      <xdr:rowOff>139700</xdr:rowOff>
    </xdr:from>
    <xdr:to>
      <xdr:col>1</xdr:col>
      <xdr:colOff>254000</xdr:colOff>
      <xdr:row>5</xdr:row>
      <xdr:rowOff>368300</xdr:rowOff>
    </xdr:to>
    <xdr:pic>
      <xdr:nvPicPr>
        <xdr:cNvPr id="3" name="Graphic 2" descr="Atom icon">
          <a:extLst>
            <a:ext uri="{FF2B5EF4-FFF2-40B4-BE49-F238E27FC236}">
              <a16:creationId xmlns:a16="http://schemas.microsoft.com/office/drawing/2014/main" xmlns="" id="{F4DFF88C-FFF7-BE47-9591-776A9B7F7F18}"/>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431800" y="3467100"/>
          <a:ext cx="228600" cy="228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7730</xdr:colOff>
      <xdr:row>4</xdr:row>
      <xdr:rowOff>88532</xdr:rowOff>
    </xdr:from>
    <xdr:to>
      <xdr:col>1</xdr:col>
      <xdr:colOff>277817</xdr:colOff>
      <xdr:row>4</xdr:row>
      <xdr:rowOff>339992</xdr:rowOff>
    </xdr:to>
    <xdr:pic>
      <xdr:nvPicPr>
        <xdr:cNvPr id="6" name="Picture 5" descr="Insert Data icon">
          <a:extLst>
            <a:ext uri="{FF2B5EF4-FFF2-40B4-BE49-F238E27FC236}">
              <a16:creationId xmlns:a16="http://schemas.microsoft.com/office/drawing/2014/main" xmlns="" id="{6E03EDB8-50C6-4590-AE7E-30E6018C7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6830" y="2900312"/>
          <a:ext cx="270087" cy="251460"/>
        </a:xfrm>
        <a:prstGeom prst="rect">
          <a:avLst/>
        </a:prstGeom>
      </xdr:spPr>
    </xdr:pic>
    <xdr:clientData/>
  </xdr:twoCellAnchor>
  <xdr:twoCellAnchor editAs="oneCell">
    <xdr:from>
      <xdr:col>0</xdr:col>
      <xdr:colOff>371474</xdr:colOff>
      <xdr:row>0</xdr:row>
      <xdr:rowOff>157163</xdr:rowOff>
    </xdr:from>
    <xdr:to>
      <xdr:col>2</xdr:col>
      <xdr:colOff>1214673</xdr:colOff>
      <xdr:row>2</xdr:row>
      <xdr:rowOff>241936</xdr:rowOff>
    </xdr:to>
    <xdr:pic>
      <xdr:nvPicPr>
        <xdr:cNvPr id="9" name="Picture 8" descr="paper and pen">
          <a:extLst>
            <a:ext uri="{FF2B5EF4-FFF2-40B4-BE49-F238E27FC236}">
              <a16:creationId xmlns:a16="http://schemas.microsoft.com/office/drawing/2014/main" xmlns="" id="{CD45C63B-EEFF-4BFC-81E6-A30DA0E0C97D}"/>
            </a:ext>
          </a:extLst>
        </xdr:cNvPr>
        <xdr:cNvPicPr>
          <a:picLocks noChangeAspect="1"/>
        </xdr:cNvPicPr>
      </xdr:nvPicPr>
      <xdr:blipFill rotWithShape="1">
        <a:blip xmlns:r="http://schemas.openxmlformats.org/officeDocument/2006/relationships" r:embed="rId2"/>
        <a:srcRect l="27276"/>
        <a:stretch/>
      </xdr:blipFill>
      <xdr:spPr>
        <a:xfrm>
          <a:off x="371474" y="157163"/>
          <a:ext cx="1671874" cy="1289686"/>
        </a:xfrm>
        <a:prstGeom prst="rect">
          <a:avLst/>
        </a:prstGeom>
      </xdr:spPr>
    </xdr:pic>
    <xdr:clientData/>
  </xdr:twoCellAnchor>
  <xdr:twoCellAnchor editAs="oneCell">
    <xdr:from>
      <xdr:col>1</xdr:col>
      <xdr:colOff>37043</xdr:colOff>
      <xdr:row>5</xdr:row>
      <xdr:rowOff>111124</xdr:rowOff>
    </xdr:from>
    <xdr:to>
      <xdr:col>1</xdr:col>
      <xdr:colOff>265643</xdr:colOff>
      <xdr:row>5</xdr:row>
      <xdr:rowOff>386483</xdr:rowOff>
    </xdr:to>
    <xdr:pic>
      <xdr:nvPicPr>
        <xdr:cNvPr id="2" name="Picture 1">
          <a:extLst>
            <a:ext uri="{FF2B5EF4-FFF2-40B4-BE49-F238E27FC236}">
              <a16:creationId xmlns:a16="http://schemas.microsoft.com/office/drawing/2014/main" xmlns="" id="{D572C906-6F82-4A39-A17C-D27F208484AA}"/>
            </a:ext>
            <a:ext uri="{C183D7F6-B498-43B3-948B-1728B52AA6E4}">
              <adec:decorative xmlns:adec="http://schemas.microsoft.com/office/drawing/2017/decorative" xmlns="" val="1"/>
            </a:ext>
          </a:extLst>
        </xdr:cNvPr>
        <xdr:cNvPicPr>
          <a:picLocks noChangeAspect="1"/>
        </xdr:cNvPicPr>
      </xdr:nvPicPr>
      <xdr:blipFill>
        <a:blip xmlns:r="http://schemas.openxmlformats.org/officeDocument/2006/relationships" r:embed="rId3"/>
        <a:stretch>
          <a:fillRect/>
        </a:stretch>
      </xdr:blipFill>
      <xdr:spPr>
        <a:xfrm>
          <a:off x="449793" y="3439583"/>
          <a:ext cx="228600" cy="2753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38101</xdr:colOff>
      <xdr:row>0</xdr:row>
      <xdr:rowOff>101600</xdr:rowOff>
    </xdr:from>
    <xdr:to>
      <xdr:col>4</xdr:col>
      <xdr:colOff>199856</xdr:colOff>
      <xdr:row>2</xdr:row>
      <xdr:rowOff>162560</xdr:rowOff>
    </xdr:to>
    <xdr:pic>
      <xdr:nvPicPr>
        <xdr:cNvPr id="2" name="Picture 1">
          <a:extLst>
            <a:ext uri="{FF2B5EF4-FFF2-40B4-BE49-F238E27FC236}">
              <a16:creationId xmlns:a16="http://schemas.microsoft.com/office/drawing/2014/main" xmlns="" id="{7E19DBA6-D94E-4A04-A0E2-C1252A267AD8}"/>
            </a:ext>
            <a:ext uri="{C183D7F6-B498-43B3-948B-1728B52AA6E4}">
              <adec:decorative xmlns:adec="http://schemas.microsoft.com/office/drawing/2017/decorative" xmlns="" val="1"/>
            </a:ext>
          </a:extLst>
        </xdr:cNvPr>
        <xdr:cNvPicPr>
          <a:picLocks noChangeAspect="1"/>
        </xdr:cNvPicPr>
      </xdr:nvPicPr>
      <xdr:blipFill rotWithShape="1">
        <a:blip xmlns:r="http://schemas.openxmlformats.org/officeDocument/2006/relationships" r:embed="rId1"/>
        <a:srcRect l="26111"/>
        <a:stretch/>
      </xdr:blipFill>
      <xdr:spPr>
        <a:xfrm>
          <a:off x="457201" y="101600"/>
          <a:ext cx="1739095" cy="1272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139700</xdr:rowOff>
    </xdr:from>
    <xdr:to>
      <xdr:col>2</xdr:col>
      <xdr:colOff>644003</xdr:colOff>
      <xdr:row>2</xdr:row>
      <xdr:rowOff>200660</xdr:rowOff>
    </xdr:to>
    <xdr:pic>
      <xdr:nvPicPr>
        <xdr:cNvPr id="3" name="Picture 2">
          <a:extLst>
            <a:ext uri="{FF2B5EF4-FFF2-40B4-BE49-F238E27FC236}">
              <a16:creationId xmlns:a16="http://schemas.microsoft.com/office/drawing/2014/main" xmlns="" id="{10974602-B9AB-194F-A6B0-63A42AB03B7C}"/>
            </a:ext>
            <a:ext uri="{C183D7F6-B498-43B3-948B-1728B52AA6E4}">
              <adec:decorative xmlns:adec="http://schemas.microsoft.com/office/drawing/2017/decorative" xmlns="" val="1"/>
            </a:ext>
          </a:extLst>
        </xdr:cNvPr>
        <xdr:cNvPicPr>
          <a:picLocks noChangeAspect="1"/>
        </xdr:cNvPicPr>
      </xdr:nvPicPr>
      <xdr:blipFill rotWithShape="1">
        <a:blip xmlns:r="http://schemas.openxmlformats.org/officeDocument/2006/relationships" r:embed="rId1"/>
        <a:srcRect l="18333"/>
        <a:stretch/>
      </xdr:blipFill>
      <xdr:spPr>
        <a:xfrm>
          <a:off x="812801" y="139700"/>
          <a:ext cx="1863203" cy="12801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50800</xdr:colOff>
      <xdr:row>11</xdr:row>
      <xdr:rowOff>38100</xdr:rowOff>
    </xdr:from>
    <xdr:to>
      <xdr:col>3</xdr:col>
      <xdr:colOff>1927837</xdr:colOff>
      <xdr:row>12</xdr:row>
      <xdr:rowOff>25400</xdr:rowOff>
    </xdr:to>
    <xdr:pic>
      <xdr:nvPicPr>
        <xdr:cNvPr id="3" name="Picture 2" descr="data type menu screen shot">
          <a:extLst>
            <a:ext uri="{FF2B5EF4-FFF2-40B4-BE49-F238E27FC236}">
              <a16:creationId xmlns:a16="http://schemas.microsoft.com/office/drawing/2014/main" xmlns="" id="{30111D55-5C09-5842-9C2F-E8A3A20DB990}"/>
            </a:ext>
          </a:extLst>
        </xdr:cNvPr>
        <xdr:cNvPicPr>
          <a:picLocks noChangeAspect="1"/>
        </xdr:cNvPicPr>
      </xdr:nvPicPr>
      <xdr:blipFill>
        <a:blip xmlns:r="http://schemas.openxmlformats.org/officeDocument/2006/relationships" r:embed="rId1"/>
        <a:stretch>
          <a:fillRect/>
        </a:stretch>
      </xdr:blipFill>
      <xdr:spPr>
        <a:xfrm>
          <a:off x="863600" y="6324600"/>
          <a:ext cx="4569437" cy="3416300"/>
        </a:xfrm>
        <a:prstGeom prst="rect">
          <a:avLst/>
        </a:prstGeom>
      </xdr:spPr>
    </xdr:pic>
    <xdr:clientData/>
  </xdr:twoCellAnchor>
  <xdr:twoCellAnchor editAs="oneCell">
    <xdr:from>
      <xdr:col>2</xdr:col>
      <xdr:colOff>12700</xdr:colOff>
      <xdr:row>14</xdr:row>
      <xdr:rowOff>12700</xdr:rowOff>
    </xdr:from>
    <xdr:to>
      <xdr:col>3</xdr:col>
      <xdr:colOff>1892300</xdr:colOff>
      <xdr:row>14</xdr:row>
      <xdr:rowOff>3128708</xdr:rowOff>
    </xdr:to>
    <xdr:pic>
      <xdr:nvPicPr>
        <xdr:cNvPr id="4" name="Picture 3" descr="insert data screen shot&#10;">
          <a:extLst>
            <a:ext uri="{FF2B5EF4-FFF2-40B4-BE49-F238E27FC236}">
              <a16:creationId xmlns:a16="http://schemas.microsoft.com/office/drawing/2014/main" xmlns="" id="{DDFE74F2-7A17-A94F-A297-528AF0B222BC}"/>
            </a:ext>
          </a:extLst>
        </xdr:cNvPr>
        <xdr:cNvPicPr>
          <a:picLocks noChangeAspect="1"/>
        </xdr:cNvPicPr>
      </xdr:nvPicPr>
      <xdr:blipFill>
        <a:blip xmlns:r="http://schemas.openxmlformats.org/officeDocument/2006/relationships" r:embed="rId2"/>
        <a:stretch>
          <a:fillRect/>
        </a:stretch>
      </xdr:blipFill>
      <xdr:spPr>
        <a:xfrm>
          <a:off x="825500" y="10642600"/>
          <a:ext cx="4572000" cy="3116008"/>
        </a:xfrm>
        <a:prstGeom prst="rect">
          <a:avLst/>
        </a:prstGeom>
      </xdr:spPr>
    </xdr:pic>
    <xdr:clientData/>
  </xdr:twoCellAnchor>
  <xdr:twoCellAnchor editAs="oneCell">
    <xdr:from>
      <xdr:col>0</xdr:col>
      <xdr:colOff>381000</xdr:colOff>
      <xdr:row>0</xdr:row>
      <xdr:rowOff>114300</xdr:rowOff>
    </xdr:from>
    <xdr:to>
      <xdr:col>2</xdr:col>
      <xdr:colOff>1152556</xdr:colOff>
      <xdr:row>2</xdr:row>
      <xdr:rowOff>175260</xdr:rowOff>
    </xdr:to>
    <xdr:pic>
      <xdr:nvPicPr>
        <xdr:cNvPr id="5" name="Picture 4">
          <a:extLst>
            <a:ext uri="{FF2B5EF4-FFF2-40B4-BE49-F238E27FC236}">
              <a16:creationId xmlns:a16="http://schemas.microsoft.com/office/drawing/2014/main" xmlns="" id="{E69E921B-144F-7C4C-8F79-107B46BEC100}"/>
            </a:ext>
            <a:ext uri="{C183D7F6-B498-43B3-948B-1728B52AA6E4}">
              <adec:decorative xmlns:adec="http://schemas.microsoft.com/office/drawing/2017/decorative" xmlns="" val="1"/>
            </a:ext>
          </a:extLst>
        </xdr:cNvPr>
        <xdr:cNvPicPr>
          <a:picLocks noChangeAspect="1"/>
        </xdr:cNvPicPr>
      </xdr:nvPicPr>
      <xdr:blipFill rotWithShape="1">
        <a:blip xmlns:r="http://schemas.openxmlformats.org/officeDocument/2006/relationships" r:embed="rId3"/>
        <a:srcRect l="30556"/>
        <a:stretch/>
      </xdr:blipFill>
      <xdr:spPr>
        <a:xfrm>
          <a:off x="381000" y="114300"/>
          <a:ext cx="1584356" cy="1280160"/>
        </a:xfrm>
        <a:prstGeom prst="rect">
          <a:avLst/>
        </a:prstGeom>
      </xdr:spPr>
    </xdr:pic>
    <xdr:clientData/>
  </xdr:twoCellAnchor>
</xdr:wsDr>
</file>

<file path=xl/richData/_rels/rdRichValueWebImage.xml.rels><?xml version="1.0" encoding="UTF-8" standalone="yes"?>
<Relationships xmlns="http://schemas.openxmlformats.org/package/2006/relationships"><Relationship Id="rId117" Type="http://schemas.openxmlformats.org/officeDocument/2006/relationships/hyperlink" Target="https://mswolfram-prod-tm.office.net/webKernel/active/PodImage.api?input=wjson%7B%22t%22%3A%22e%22%2C%22d%22%3A%22Element%22%2C%22e%22%3A%22Zirconium%22%7D&amp;ca=1%3AeJxTTMoPCuZlYGAwM9UzMtEzMjQEUqYAMjsELw%3D%3D&amp;includepodid=PeriodicTableLocation%3AElementData&amp;subpodindex=1&amp;numberofsubpods=1&amp;mag=4&amp;scantimeout=10&amp;podtimeout=10&amp;formattimeout=10&amp;parsetimeout=10" TargetMode="External"/><Relationship Id="rId299" Type="http://schemas.openxmlformats.org/officeDocument/2006/relationships/hyperlink" Target="https://mswolfram-prod-tm.office.net/webKernel/active/PodImage.api?input=wjson%7B%22t%22%3A%22e%22%2C%22d%22%3A%22Chemical%22%2C%22e%22%3A%22Mestranol%22%7D&amp;ca=1%3AeJxTTMoPCuZlYGAwM9UzMtEzMjQEUqYAMjsELw%3D%3D&amp;includepodid=StructureDiagramPod%3AChemicalData&amp;subpodindex=1&amp;numberofsubpods=1&amp;maxwidth=1500&amp;mag=5&amp;scantimeout=10&amp;podtimeout=10&amp;formattimeout=10&amp;parsetimeout=10" TargetMode="External"/><Relationship Id="rId303" Type="http://schemas.openxmlformats.org/officeDocument/2006/relationships/hyperlink" Target="https://mswolfram-prod-tm.office.net/webKernel/active/PodImage.api?input=wjson%7B%22t%22%3A%22e%22%2C%22d%22%3A%22Chemical%22%2C%22e%22%3A%22DMethotrexate%22%7D&amp;ca=1%3AeJxTTMoPCuZlYGAwM9UzMtEzMjQEUqYAMjsELw%3D%3D&amp;includepodid=3DStructure%3AChemicalData&amp;subpodindex=1&amp;numberofsubpods=1&amp;mag=2&amp;scantimeout=10&amp;podtimeout=10&amp;formattimeout=10&amp;parsetimeout=10" TargetMode="External"/><Relationship Id="rId324" Type="http://schemas.openxmlformats.org/officeDocument/2006/relationships/image" Target="../media/image4.api"/><Relationship Id="rId21" Type="http://schemas.openxmlformats.org/officeDocument/2006/relationships/hyperlink" Target="https://mswolfram-prod-tm.office.net/webKernel/active/PodImage.api?input=wjson%7B%22t%22%3A%22e%22%2C%22d%22%3A%22Country%22%2C%22e%22%3A%22Austria%22%7D&amp;ca=1%3AeJxTTMoPCuZhYGAwMtEzNtWzNNYzNLAAAC4DBAE%3D&amp;includepodid=Location%3ACountryData&amp;subpodindex=1&amp;numberofsubpods=1&amp;width=1000&amp;scantimeout=10&amp;podtimeout=10&amp;formattimeout=10&amp;parsetimeout=10" TargetMode="External"/><Relationship Id="rId42" Type="http://schemas.openxmlformats.org/officeDocument/2006/relationships/hyperlink" Target="https://mswolfram-prod-tm.office.net/webKernel/active/PodImage.api?input=wjson%7B%22t%22%3A%22e%22%2C%22d%22%3A%22Element%22%2C%22e%22%3A%22Nitrogen%22%7D&amp;ca=1%3AeJxTTMoPCuZlYGAwM9UzMtEzMjQEUqYAMjsELw%3D%3D&amp;includepodid=PeriodicTableLocation%3AElementData&amp;subpodindex=1&amp;numberofsubpods=1&amp;mag=4&amp;scantimeout=10&amp;podtimeout=10&amp;formattimeout=10&amp;parsetimeout=10" TargetMode="External"/><Relationship Id="rId63" Type="http://schemas.openxmlformats.org/officeDocument/2006/relationships/hyperlink" Target="https://mswolfram-cdn-prod.office.net/waimage/hset040/f8f/f8faa16b82ba92338a8f6645a9bbced9_v001s.jpg" TargetMode="External"/><Relationship Id="rId84" Type="http://schemas.openxmlformats.org/officeDocument/2006/relationships/hyperlink" Target="https://mswolfram-cdn-prod.office.net/waimage/hset040/fe3/fe3f633780aac75368338be01ff13abe_v001s.jpg" TargetMode="External"/><Relationship Id="rId138" Type="http://schemas.openxmlformats.org/officeDocument/2006/relationships/hyperlink" Target="https://mswolfram-prod-tm.office.net/webKernel/active/PodImage.api?input=wjson%7B%22t%22%3A%22e%22%2C%22d%22%3A%22Element%22%2C%22e%22%3A%22Tin%22%7D&amp;ca=1%3AeJxTTMoPCuZlYGAwM9UzMtEzMjQEUqYAMjsELw%3D%3D&amp;includepodid=PeriodicTableLocation%3AElementData&amp;subpodindex=1&amp;numberofsubpods=1&amp;mag=4&amp;scantimeout=10&amp;podtimeout=10&amp;formattimeout=10&amp;parsetimeout=10" TargetMode="External"/><Relationship Id="rId159" Type="http://schemas.openxmlformats.org/officeDocument/2006/relationships/hyperlink" Target="https://mswolfram-cdn-prod.office.net/waimage/hset040/c9d/c9ddfe4c776b09f0d11f17acf88191b4_v001s.jpg" TargetMode="External"/><Relationship Id="rId170" Type="http://schemas.openxmlformats.org/officeDocument/2006/relationships/hyperlink" Target="https://mswolfram-prod-tm.office.net/webKernel/active/PodImage.api?input=wjson%7B%22t%22%3A%22e%22%2C%22d%22%3A%22Element%22%2C%22e%22%3A%22Gold%22%7D&amp;ca=1%3AeJxTTMoPCuZlYGAwM9UzMtEzMjQEUqYAMjsELw%3D%3D&amp;includepodid=PeriodicTableLocation%3AElementData&amp;subpodindex=1&amp;numberofsubpods=1&amp;mag=4&amp;scantimeout=10&amp;podtimeout=10&amp;formattimeout=10&amp;parsetimeout=10" TargetMode="External"/><Relationship Id="rId191" Type="http://schemas.openxmlformats.org/officeDocument/2006/relationships/hyperlink" Target="https://mswolfram-cdn-prod.office.net/waimage/hset040/e77/e77bcc0f8d98e0a9f56d6a33da7bedee_v001s.jpg" TargetMode="External"/><Relationship Id="rId205" Type="http://schemas.openxmlformats.org/officeDocument/2006/relationships/hyperlink" Target="https://mswolfram-cdn-prod.office.net/waimage/hset040/bb4/bb499c0a1aa803bd0ed5754faae1378f_v001s.jpg" TargetMode="External"/><Relationship Id="rId226" Type="http://schemas.openxmlformats.org/officeDocument/2006/relationships/hyperlink" Target="https://mswolfram-prod-tm.office.net/webKernel/active/PodImage.api?input=wjson%7B%22t%22%3A%22e%22%2C%22d%22%3A%22Element%22%2C%22e%22%3A%22Samarium%22%7D&amp;ca=1%3AeJxTTMoPCuZlYGAwM9UzMtEzMjQEUqYAMjsELw%3D%3D&amp;includepodid=PeriodicTableLocation%3AElementData&amp;subpodindex=1&amp;numberofsubpods=1&amp;mag=4&amp;scantimeout=10&amp;podtimeout=10&amp;formattimeout=10&amp;parsetimeout=10" TargetMode="External"/><Relationship Id="rId247" Type="http://schemas.openxmlformats.org/officeDocument/2006/relationships/hyperlink" Target="https://mswolfram-cdn-prod.office.net/waimage/hset040/029/0295505926afd561abe0a98a6747773e_v001s.jpg" TargetMode="External"/><Relationship Id="rId107" Type="http://schemas.openxmlformats.org/officeDocument/2006/relationships/hyperlink" Target="https://mswolfram-prod-tm.office.net/webKernel/active/PodImage.api?input=wjson%7B%22t%22%3A%22e%22%2C%22d%22%3A%22Element%22%2C%22e%22%3A%22Bromine%22%7D&amp;ca=1%3AeJxTTMoPCuZlYGAwM9UzMtEzMjQEUqYAMjsELw%3D%3D&amp;includepodid=PeriodicTableLocation%3AElementData&amp;subpodindex=1&amp;numberofsubpods=1&amp;mag=4&amp;scantimeout=10&amp;podtimeout=10&amp;formattimeout=10&amp;parsetimeout=10" TargetMode="External"/><Relationship Id="rId268" Type="http://schemas.openxmlformats.org/officeDocument/2006/relationships/hyperlink" Target="https://mswolfram-prod-tm.office.net/webKernel/active/PodImage.api?input=wjson%7B%22t%22%3A%22e%22%2C%22d%22%3A%22Element%22%2C%22e%22%3A%22Fermium%22%7D&amp;ca=1%3AeJxTTMoPCuZlYGAwM9UzMtEzMjQEUqYAMjsELw%3D%3D&amp;includepodid=PeriodicTableLocation%3AElementData&amp;subpodindex=1&amp;numberofsubpods=1&amp;mag=4&amp;scantimeout=10&amp;podtimeout=10&amp;formattimeout=10&amp;parsetimeout=10" TargetMode="External"/><Relationship Id="rId289" Type="http://schemas.openxmlformats.org/officeDocument/2006/relationships/hyperlink" Target="https://mswolfram-prod-tm.office.net/webKernel/active/PodImage.api?input=wjson%7B%22t%22%3A%22e%22%2C%22d%22%3A%22Chemical%22%2C%22e%22%3A%22Flucloxacillin%22%7D&amp;ca=1%3AeJxTTMoPCuZlYGAwM9UzMtEzMjQEUqYAMjsELw%3D%3D&amp;includepodid=StructureDiagramPod%3AChemicalData&amp;subpodindex=1&amp;numberofsubpods=1&amp;maxwidth=1500&amp;mag=5&amp;scantimeout=10&amp;podtimeout=10&amp;formattimeout=10&amp;parsetimeout=10" TargetMode="External"/><Relationship Id="rId11" Type="http://schemas.openxmlformats.org/officeDocument/2006/relationships/hyperlink" Target="https://mswolfram-prod-tm.office.net/webKernel/active/PodImage.api?input=wjson%7B%22t%22%3A%22e%22%2C%22d%22%3A%22Country%22%2C%22e%22%3A%22Sweden%22%7D&amp;ca=1%3AeJxTTMoPCuZlYGAwM9UzMtEzMjQEUqYAMjsELw%3D%3D&amp;includepodid=Location%3ACountryData&amp;subpodindex=1&amp;numberofsubpods=1&amp;width=1000&amp;scantimeout=10&amp;podtimeout=10&amp;formattimeout=10&amp;parsetimeout=10" TargetMode="External"/><Relationship Id="rId32" Type="http://schemas.openxmlformats.org/officeDocument/2006/relationships/hyperlink" Target="https://mswolfram-cdn-prod.office.net/waimage/hset040/ce4/ce44c11eb77541188b326fa9332ecc72_v001s.jpg" TargetMode="External"/><Relationship Id="rId53" Type="http://schemas.openxmlformats.org/officeDocument/2006/relationships/hyperlink" Target="https://mswolfram-cdn-prod.office.net/waimage/hset040/bed/bed863be9c75e3ea23df9512cc7e50ba_v001s.jpg" TargetMode="External"/><Relationship Id="rId74" Type="http://schemas.openxmlformats.org/officeDocument/2006/relationships/hyperlink" Target="https://mswolfram-cdn-prod.office.net/waimage/hset040/ede/ede54ee648f196795bc25ee1491f0bc7_v001s.jpg" TargetMode="External"/><Relationship Id="rId128" Type="http://schemas.openxmlformats.org/officeDocument/2006/relationships/hyperlink" Target="https://mswolfram-prod-tm.office.net/webKernel/active/PodImage.api?input=wjson%7B%22t%22%3A%22e%22%2C%22d%22%3A%22Element%22%2C%22e%22%3A%22Rhodium%22%7D&amp;ca=1%3AeJxTTMoPCuZlYGAwM9UzMtEzMjQEUqYAMjsELw%3D%3D&amp;includepodid=PeriodicTableLocation%3AElementData&amp;subpodindex=1&amp;numberofsubpods=1&amp;mag=4&amp;scantimeout=10&amp;podtimeout=10&amp;formattimeout=10&amp;parsetimeout=10" TargetMode="External"/><Relationship Id="rId149" Type="http://schemas.openxmlformats.org/officeDocument/2006/relationships/hyperlink" Target="https://mswolfram-cdn-prod.office.net/waimage/hset040/097/097aac364ce9b2f329bd1ac4d090992e_v001s.jpg" TargetMode="External"/><Relationship Id="rId314" Type="http://schemas.openxmlformats.org/officeDocument/2006/relationships/hyperlink" Target="https://mswolfram-prod-tm.office.net/webKernel/active/PodImage.api?input=wjson%7B%22t%22%3A%22e%22%2C%22d%22%3A%22Chemical%22%2C%22e%22%3A%22Rolitetracycline%22%7D&amp;ca=1%3AeJxTTMoPCuZlYGAwM9UzMtEzMjQEUqYAMjsELw%3D%3D&amp;includepodid=StructureDiagramPod%3AChemicalData&amp;subpodindex=1&amp;numberofsubpods=1&amp;maxwidth=1500&amp;mag=5&amp;scantimeout=10&amp;podtimeout=10&amp;formattimeout=10&amp;parsetimeout=10" TargetMode="External"/><Relationship Id="rId335" Type="http://schemas.openxmlformats.org/officeDocument/2006/relationships/hyperlink" Target="https://mswolfram-prod-tm.office.net/webKernel/active/PodImage.api?input=wjson%7B%22t%22%3A%22e%22%2C%22d%22%3A%22Chemical%22%2C%22e%22%3A%22UraniumDioxide%22%7D&amp;ca=1%3AeJxTTMoPCuZlYGAwM9UzMtEzMjQEUqYAMjsELw%3D%3D&amp;includepodid=PhaseDiagramPlot%3AChemicalData&amp;subpodindex=1&amp;numberofsubpods=1&amp;maxwidth=1500&amp;mag=5&amp;scantimeout=10&amp;podtimeout=10&amp;formattimeout=10&amp;parsetimeout=10" TargetMode="External"/><Relationship Id="rId5" Type="http://schemas.openxmlformats.org/officeDocument/2006/relationships/hyperlink" Target="https://mswolfram-prod-tm.office.net/webKernel/active/PodImage.api?input=wjson%7B%22t%22%3A%22e%22%2C%22d%22%3A%22Country%22%2C%22e%22%3A%22UnitedKingdom%22%7D&amp;ca=1%3AeJxTTMoPCuZlYGAwM9UzMtEzMjQEUqYAMjsELw%3D%3D&amp;includepodid=Location%3ACountryData&amp;subpodindex=1&amp;numberofsubpods=1&amp;width=1000&amp;scantimeout=10&amp;podtimeout=10&amp;formattimeout=10&amp;parsetimeout=10" TargetMode="External"/><Relationship Id="rId95" Type="http://schemas.openxmlformats.org/officeDocument/2006/relationships/hyperlink" Target="https://mswolfram-prod-tm.office.net/webKernel/active/PodImage.api?input=wjson%7B%22t%22%3A%22e%22%2C%22d%22%3A%22Element%22%2C%22e%22%3A%22Copper%22%7D&amp;ca=1%3AeJxTTMoPCuZlYGAwM9UzMtEzMjQEUqYAMjsELw%3D%3D&amp;includepodid=PeriodicTableLocation%3AElementData&amp;subpodindex=1&amp;numberofsubpods=1&amp;mag=4&amp;scantimeout=10&amp;podtimeout=10&amp;formattimeout=10&amp;parsetimeout=10" TargetMode="External"/><Relationship Id="rId160" Type="http://schemas.openxmlformats.org/officeDocument/2006/relationships/hyperlink" Target="https://mswolfram-prod-tm.office.net/webKernel/active/PodImage.api?input=wjson%7B%22t%22%3A%22e%22%2C%22d%22%3A%22Element%22%2C%22e%22%3A%22Rhenium%22%7D&amp;ca=1%3AeJxTTMoPCuZlYGAwM9UzMtEzMjQEUqYAMjsELw%3D%3D&amp;includepodid=PeriodicTableLocation%3AElementData&amp;subpodindex=1&amp;numberofsubpods=1&amp;mag=4&amp;scantimeout=10&amp;podtimeout=10&amp;formattimeout=10&amp;parsetimeout=10" TargetMode="External"/><Relationship Id="rId181" Type="http://schemas.openxmlformats.org/officeDocument/2006/relationships/hyperlink" Target="https://mswolfram-cdn-prod.office.net/waimage/hset040/922/92213acea55f65a67d9a53c14e94112c_v001s.jpg" TargetMode="External"/><Relationship Id="rId216" Type="http://schemas.openxmlformats.org/officeDocument/2006/relationships/hyperlink" Target="https://mswolfram-prod-tm.office.net/webKernel/active/PodImage.api?input=wjson%7B%22t%22%3A%22e%22%2C%22d%22%3A%22Element%22%2C%22e%22%3A%22Lanthanum%22%7D&amp;ca=1%3AeJxTTMoPCuZlYGAwM9UzMtEzMjQEUqYAMjsELw%3D%3D&amp;includepodid=PeriodicTableLocation%3AElementData&amp;subpodindex=1&amp;numberofsubpods=1&amp;mag=4&amp;scantimeout=10&amp;podtimeout=10&amp;formattimeout=10&amp;parsetimeout=10" TargetMode="External"/><Relationship Id="rId237" Type="http://schemas.openxmlformats.org/officeDocument/2006/relationships/hyperlink" Target="https://mswolfram-cdn-prod.office.net/waimage/hset040/2ff/2ff63f015a296eccbc912136287650b2_v001s.jpg" TargetMode="External"/><Relationship Id="rId258" Type="http://schemas.openxmlformats.org/officeDocument/2006/relationships/hyperlink" Target="https://mswolfram-prod-tm.office.net/webKernel/active/PodImage.api?input=wjson%7B%22t%22%3A%22e%22%2C%22d%22%3A%22Element%22%2C%22e%22%3A%22Americium%22%7D&amp;ca=1%3AeJxTTMoPCuZlYGAwM9UzMtEzMjQEUqYAMjsELw%3D%3D&amp;includepodid=PeriodicTableLocation%3AElementData&amp;subpodindex=1&amp;numberofsubpods=1&amp;mag=4&amp;scantimeout=10&amp;podtimeout=10&amp;formattimeout=10&amp;parsetimeout=10" TargetMode="External"/><Relationship Id="rId279" Type="http://schemas.openxmlformats.org/officeDocument/2006/relationships/hyperlink" Target="https://mswolfram-prod-tm.office.net/webKernel/active/PodImage.api?input=wjson%7B%22t%22%3A%22e%22%2C%22d%22%3A%22Element%22%2C%22e%22%3A%22H%22%7D&amp;ca=1%3AeJxTTMoPCuZlYGAwM9UzMtEzMjQEUqYAMjsELw%3D%3D&amp;includepodid=PeriodicTableLocation%3AElementData&amp;subpodindex=1&amp;numberofsubpods=1&amp;mag=4&amp;scantimeout=10&amp;podtimeout=10&amp;formattimeout=10&amp;parsetimeout=10" TargetMode="External"/><Relationship Id="rId290" Type="http://schemas.openxmlformats.org/officeDocument/2006/relationships/image" Target="../media/image32.api"/><Relationship Id="rId22" Type="http://schemas.openxmlformats.org/officeDocument/2006/relationships/hyperlink" Target="https://mswolfram-cdn-prod.office.net/waimage/hset006/e88/e885d933c0dfbee7b20ad9e5068c7dcf_v001ms.png" TargetMode="External"/><Relationship Id="rId43" Type="http://schemas.openxmlformats.org/officeDocument/2006/relationships/hyperlink" Target="https://mswolfram-cdn-prod.office.net/waimage/hset028/5c4/5c4445fab8773f8bd0f617aa9392133e_v001s.jpg" TargetMode="External"/><Relationship Id="rId64" Type="http://schemas.openxmlformats.org/officeDocument/2006/relationships/hyperlink" Target="https://mswolfram-prod-tm.office.net/webKernel/active/PodImage.api?input=wjson%7B%22t%22%3A%22e%22%2C%22d%22%3A%22Element%22%2C%22e%22%3A%22Sulfur%22%7D&amp;ca=1%3AeJxTTMoPCuZlYGAwM9UzMtEzMjQEUqYAMjsELw%3D%3D&amp;includepodid=PeriodicTableLocation%3AElementData&amp;subpodindex=1&amp;numberofsubpods=1&amp;mag=4&amp;scantimeout=10&amp;podtimeout=10&amp;formattimeout=10&amp;parsetimeout=10" TargetMode="External"/><Relationship Id="rId118" Type="http://schemas.openxmlformats.org/officeDocument/2006/relationships/hyperlink" Target="https://mswolfram-cdn-prod.office.net/waimage/hset028/733/733adb30aa3b18f5e69ca91bf42c12cc_v001s.jpg" TargetMode="External"/><Relationship Id="rId139" Type="http://schemas.openxmlformats.org/officeDocument/2006/relationships/hyperlink" Target="https://mswolfram-cdn-prod.office.net/waimage/hset040/b0b/b0bcbc3ec54b113a738614d7cfb7ddda_v001s.jpg" TargetMode="External"/><Relationship Id="rId304" Type="http://schemas.openxmlformats.org/officeDocument/2006/relationships/hyperlink" Target="https://mswolfram-prod-tm.office.net/webKernel/active/PodImage.api?input=wjson%7B%22t%22%3A%22e%22%2C%22d%22%3A%22Chemical%22%2C%22e%22%3A%22DMethotrexate%22%7D&amp;ca=1%3AeJxTTMoPCuZlYGAwM9UzMtEzMjQEUqYAMjsELw%3D%3D&amp;includepodid=PhaseDiagramPlot%3AChemicalData&amp;subpodindex=1&amp;numberofsubpods=1&amp;maxwidth=1500&amp;mag=5&amp;scantimeout=10&amp;podtimeout=10&amp;formattimeout=10&amp;parsetimeout=10" TargetMode="External"/><Relationship Id="rId325" Type="http://schemas.openxmlformats.org/officeDocument/2006/relationships/hyperlink" Target="https://mswolfram-prod-tm.office.net/webKernel/active/PodImage.api?input=wjson%7B%22t%22%3A%22e%22%2C%22d%22%3A%22Chemical%22%2C%22e%22%3A%22Methane%22%7D&amp;ca=1%3AeJxTTMoPCuZlYGAwM9UzMtEzMjQEUqYAMjsELw%3D%3D&amp;includepodid=3DStructure%3AChemicalData&amp;subpodindex=1&amp;numberofsubpods=1&amp;mag=2&amp;scantimeout=10&amp;podtimeout=10&amp;formattimeout=10&amp;parsetimeout=10" TargetMode="External"/><Relationship Id="rId85" Type="http://schemas.openxmlformats.org/officeDocument/2006/relationships/hyperlink" Target="https://mswolfram-prod-tm.office.net/webKernel/active/PodImage.api?input=wjson%7B%22t%22%3A%22e%22%2C%22d%22%3A%22Element%22%2C%22e%22%3A%22Chromium%22%7D&amp;ca=1%3AeJxTTMoPCuZlYGAwM9UzMtEzMjQEUqYAMjsELw%3D%3D&amp;includepodid=PeriodicTableLocation%3AElementData&amp;subpodindex=1&amp;numberofsubpods=1&amp;mag=4&amp;scantimeout=10&amp;podtimeout=10&amp;formattimeout=10&amp;parsetimeout=10" TargetMode="External"/><Relationship Id="rId150" Type="http://schemas.openxmlformats.org/officeDocument/2006/relationships/hyperlink" Target="https://mswolfram-prod-tm.office.net/webKernel/active/PodImage.api?input=wjson%7B%22t%22%3A%22e%22%2C%22d%22%3A%22Element%22%2C%22e%22%3A%22Cesium%22%7D&amp;ca=1%3AeJxTTMoPCuZlYGAwM9UzMtEzMjQEUqYAMjsELw%3D%3D&amp;includepodid=PeriodicTableLocation%3AElementData&amp;subpodindex=1&amp;numberofsubpods=1&amp;mag=4&amp;scantimeout=10&amp;podtimeout=10&amp;formattimeout=10&amp;parsetimeout=10" TargetMode="External"/><Relationship Id="rId171" Type="http://schemas.openxmlformats.org/officeDocument/2006/relationships/hyperlink" Target="https://mswolfram-cdn-prod.office.net/waimage/hset040/956/956c55f82eda24c3531d559b67c14a7b_v001s.jpg" TargetMode="External"/><Relationship Id="rId192" Type="http://schemas.openxmlformats.org/officeDocument/2006/relationships/hyperlink" Target="https://mswolfram-prod-tm.office.net/webKernel/active/PodImage.api?input=wjson%7B%22t%22%3A%22e%22%2C%22d%22%3A%22Element%22%2C%22e%22%3A%22Dubnium%22%7D&amp;ca=1%3AeJxTTMoPCuZlYGAwM9UzMtEzMjQEUqYAMjsELw%3D%3D&amp;includepodid=PeriodicTableLocation%3AElementData&amp;subpodindex=1&amp;numberofsubpods=1&amp;mag=4&amp;scantimeout=10&amp;podtimeout=10&amp;formattimeout=10&amp;parsetimeout=10" TargetMode="External"/><Relationship Id="rId206" Type="http://schemas.openxmlformats.org/officeDocument/2006/relationships/hyperlink" Target="https://mswolfram-prod-tm.office.net/webKernel/active/PodImage.api?input=wjson%7B%22t%22%3A%22e%22%2C%22d%22%3A%22Element%22%2C%22e%22%3A%22Copernicium%22%7D&amp;ca=1%3AeJxTTMoPCuZlYGAwM9UzMtEzMjQEUqYAMjsELw%3D%3D&amp;includepodid=PeriodicTableLocation%3AElementData&amp;subpodindex=1&amp;numberofsubpods=1&amp;mag=4&amp;scantimeout=10&amp;podtimeout=10&amp;formattimeout=10&amp;parsetimeout=10" TargetMode="External"/><Relationship Id="rId227" Type="http://schemas.openxmlformats.org/officeDocument/2006/relationships/hyperlink" Target="https://mswolfram-cdn-prod.office.net/waimage/hset040/c53/c53d3d2b61ddad49b092b0c3faaa1c2f_v001s.jpg" TargetMode="External"/><Relationship Id="rId248" Type="http://schemas.openxmlformats.org/officeDocument/2006/relationships/hyperlink" Target="https://mswolfram-prod-tm.office.net/webKernel/active/PodImage.api?input=wjson%7B%22t%22%3A%22e%22%2C%22d%22%3A%22Element%22%2C%22e%22%3A%22Thorium%22%7D&amp;ca=1%3AeJxTTMoPCuZlYGAwM9UzMtEzMjQEUqYAMjsELw%3D%3D&amp;includepodid=PeriodicTableLocation%3AElementData&amp;subpodindex=1&amp;numberofsubpods=1&amp;mag=4&amp;scantimeout=10&amp;podtimeout=10&amp;formattimeout=10&amp;parsetimeout=10" TargetMode="External"/><Relationship Id="rId269" Type="http://schemas.openxmlformats.org/officeDocument/2006/relationships/hyperlink" Target="https://mswolfram-cdn-prod.office.net/waimage/hset040/af6/af678c488a3c8b9ada6b6ebdfe321d43_v001s.jpg" TargetMode="External"/><Relationship Id="rId12" Type="http://schemas.openxmlformats.org/officeDocument/2006/relationships/hyperlink" Target="https://mswolfram-cdn-prod.office.net/waimage/hset006/c83/c83ce6e5124b985380ea5ad686ff1803_v001ms.png" TargetMode="External"/><Relationship Id="rId33" Type="http://schemas.openxmlformats.org/officeDocument/2006/relationships/hyperlink" Target="https://mswolfram-prod-tm.office.net/webKernel/active/PodImage.api?input=wjson%7B%22t%22%3A%22e%22%2C%22d%22%3A%22Element%22%2C%22e%22%3A%22Lithium%22%7D&amp;ca=1%3AeJxTTMoPCuZlYGAwM9UzMtEzMjQEUqYAMjsELw%3D%3D&amp;includepodid=PeriodicTableLocation%3AElementData&amp;subpodindex=1&amp;numberofsubpods=1&amp;mag=4&amp;scantimeout=10&amp;podtimeout=10&amp;formattimeout=10&amp;parsetimeout=10" TargetMode="External"/><Relationship Id="rId108" Type="http://schemas.openxmlformats.org/officeDocument/2006/relationships/hyperlink" Target="https://mswolfram-cdn-prod.office.net/waimage/hset040/917/9170e84e36a606f5bbc0fb7b861718ba_v001s.jpg" TargetMode="External"/><Relationship Id="rId129" Type="http://schemas.openxmlformats.org/officeDocument/2006/relationships/hyperlink" Target="https://mswolfram-cdn-prod.office.net/waimage/hset040/79f/79ffca00b577fec0440de22dde5bb2d7_v001s.jpg" TargetMode="External"/><Relationship Id="rId280" Type="http://schemas.openxmlformats.org/officeDocument/2006/relationships/hyperlink" Target="https://mswolfram-prod-tm.office.net/webKernel/active/PodImage.api?input=wjson%7B%22t%22%3A%22e%22%2C%22d%22%3A%22Element%22%2C%22e%22%3A%22N%22%7D&amp;ca=1%3AeJxTTMoPCuZlYGAwM9UzMtEzMjQEUqYAMjsELw%3D%3D&amp;includepodid=PeriodicTableLocation%3AElementData&amp;subpodindex=1&amp;numberofsubpods=1&amp;mag=4&amp;scantimeout=10&amp;podtimeout=10&amp;formattimeout=10&amp;parsetimeout=10" TargetMode="External"/><Relationship Id="rId315" Type="http://schemas.openxmlformats.org/officeDocument/2006/relationships/hyperlink" Target="https://mswolfram-prod-tm.office.net/webKernel/active/PodImage.api?input=wjson%7B%22t%22%3A%22e%22%2C%22d%22%3A%22Chemical%22%2C%22e%22%3A%22Tetracycline%22%7D&amp;ca=1%3AeJxTTMoPCuZlYGAwM9UzMtEzMjQEUqYAMjsELw%3D%3D&amp;includepodid=3DStructure%3AChemicalData&amp;subpodindex=1&amp;numberofsubpods=1&amp;mag=2&amp;scantimeout=10&amp;podtimeout=10&amp;formattimeout=10&amp;parsetimeout=10" TargetMode="External"/><Relationship Id="rId336" Type="http://schemas.openxmlformats.org/officeDocument/2006/relationships/hyperlink" Target="https://mswolfram-prod-tm.office.net/webKernel/active/PodImage.api?input=wjson%7B%22t%22%3A%22e%22%2C%22d%22%3A%22Chemical%22%2C%22e%22%3A%22UraniumDioxide%22%7D&amp;ca=1%3AeJxTTMoPCuZlYGAwM9UzMtEzMjQEUqYAMjsELw%3D%3D&amp;includepodid=StructureDiagramPod%3AChemicalData&amp;subpodindex=1&amp;numberofsubpods=1&amp;maxwidth=1500&amp;mag=5&amp;scantimeout=10&amp;podtimeout=10&amp;formattimeout=10&amp;parsetimeout=10" TargetMode="External"/><Relationship Id="rId54" Type="http://schemas.openxmlformats.org/officeDocument/2006/relationships/hyperlink" Target="https://mswolfram-prod-tm.office.net/webKernel/active/PodImage.api?input=wjson%7B%22t%22%3A%22e%22%2C%22d%22%3A%22Element%22%2C%22e%22%3A%22Sodium%22%7D&amp;ca=1%3AeJxTTMoPCuZlYGAwM9UzMtEzMjQEUqYAMjsELw%3D%3D&amp;includepodid=PeriodicTableLocation%3AElementData&amp;subpodindex=1&amp;numberofsubpods=1&amp;mag=4&amp;scantimeout=10&amp;podtimeout=10&amp;formattimeout=10&amp;parsetimeout=10" TargetMode="External"/><Relationship Id="rId75" Type="http://schemas.openxmlformats.org/officeDocument/2006/relationships/hyperlink" Target="https://mswolfram-prod-tm.office.net/webKernel/active/PodImage.api?input=wjson%7B%22t%22%3A%22e%22%2C%22d%22%3A%22Element%22%2C%22e%22%3A%22Scandium%22%7D&amp;ca=1%3AeJxTTMoPCuZlYGAwM9UzMtEzMjQEUqYAMjsELw%3D%3D&amp;includepodid=PeriodicTableLocation%3AElementData&amp;subpodindex=1&amp;numberofsubpods=1&amp;mag=4&amp;scantimeout=10&amp;podtimeout=10&amp;formattimeout=10&amp;parsetimeout=10" TargetMode="External"/><Relationship Id="rId96" Type="http://schemas.openxmlformats.org/officeDocument/2006/relationships/hyperlink" Target="https://mswolfram-cdn-prod.office.net/waimage/hset040/489/489cb51c765c7f471625fe0a08a27351_v001s.jpg" TargetMode="External"/><Relationship Id="rId140" Type="http://schemas.openxmlformats.org/officeDocument/2006/relationships/hyperlink" Target="https://mswolfram-prod-tm.office.net/webKernel/active/PodImage.api?input=wjson%7B%22t%22%3A%22e%22%2C%22d%22%3A%22Element%22%2C%22e%22%3A%22Antimony%22%7D&amp;ca=1%3AeJxTTMoPCuZlYGAwM9UzMtEzMjQEUqYAMjsELw%3D%3D&amp;includepodid=PeriodicTableLocation%3AElementData&amp;subpodindex=1&amp;numberofsubpods=1&amp;mag=4&amp;scantimeout=10&amp;podtimeout=10&amp;formattimeout=10&amp;parsetimeout=10" TargetMode="External"/><Relationship Id="rId161" Type="http://schemas.openxmlformats.org/officeDocument/2006/relationships/hyperlink" Target="https://mswolfram-cdn-prod.office.net/waimage/hset040/d53/d536c2afef7e4a9dac44b6ad838da200_v001s.jpg" TargetMode="External"/><Relationship Id="rId182" Type="http://schemas.openxmlformats.org/officeDocument/2006/relationships/hyperlink" Target="https://mswolfram-prod-tm.office.net/webKernel/active/PodImage.api?input=wjson%7B%22t%22%3A%22e%22%2C%22d%22%3A%22Element%22%2C%22e%22%3A%22Astatine%22%7D&amp;ca=1%3AeJxTTMoPCuZlYGAwM9UzMtEzMjQEUqYAMjsELw%3D%3D&amp;includepodid=PeriodicTableLocation%3AElementData&amp;subpodindex=1&amp;numberofsubpods=1&amp;mag=4&amp;scantimeout=10&amp;podtimeout=10&amp;formattimeout=10&amp;parsetimeout=10" TargetMode="External"/><Relationship Id="rId217" Type="http://schemas.openxmlformats.org/officeDocument/2006/relationships/hyperlink" Target="https://mswolfram-cdn-prod.office.net/waimage/hset040/c70/c705dde712c0ba001565fbf0ac5f2b0c_v001s.jpg" TargetMode="External"/><Relationship Id="rId6" Type="http://schemas.openxmlformats.org/officeDocument/2006/relationships/hyperlink" Target="https://mswolfram-cdn-prod.office.net/waimage/hset040/340/34008b3d20e3907d1a631c6acb439376_v001s.jpg" TargetMode="External"/><Relationship Id="rId238" Type="http://schemas.openxmlformats.org/officeDocument/2006/relationships/hyperlink" Target="https://mswolfram-prod-tm.office.net/webKernel/active/PodImage.api?input=wjson%7B%22t%22%3A%22e%22%2C%22d%22%3A%22Element%22%2C%22e%22%3A%22Erbium%22%7D&amp;ca=1%3AeJxTTMoPCuZlYGAwM9UzMtEzMjQEUqYAMjsELw%3D%3D&amp;includepodid=PeriodicTableLocation%3AElementData&amp;subpodindex=1&amp;numberofsubpods=1&amp;mag=4&amp;scantimeout=10&amp;podtimeout=10&amp;formattimeout=10&amp;parsetimeout=10" TargetMode="External"/><Relationship Id="rId259" Type="http://schemas.openxmlformats.org/officeDocument/2006/relationships/hyperlink" Target="https://mswolfram-cdn-prod.office.net/waimage/hset040/12d/12d857475ba44c9f46fc7eab53db1af7_v001s.jpg" TargetMode="External"/><Relationship Id="rId23" Type="http://schemas.openxmlformats.org/officeDocument/2006/relationships/hyperlink" Target="https://mswolfram-prod-tm.office.net/webKernel/active/PodImage.api?input=wjson%7B%22t%22%3A%22e%22%2C%22d%22%3A%22Country%22%2C%22e%22%3A%22Denmark%22%7D&amp;ca=1%3AeJxTTMoPCuZhYGAwMtEzNtWzNNYzNLAAAC4DBAE%3D&amp;includepodid=Location%3ACountryData&amp;subpodindex=1&amp;numberofsubpods=1&amp;width=1000&amp;scantimeout=10&amp;podtimeout=10&amp;formattimeout=10&amp;parsetimeout=10" TargetMode="External"/><Relationship Id="rId119" Type="http://schemas.openxmlformats.org/officeDocument/2006/relationships/hyperlink" Target="https://mswolfram-cdn-prod.office.net/waimage/hset040/c66/c66019cff22b87cdb7fe0b2a0767ff49_v001s.jpg" TargetMode="External"/><Relationship Id="rId270" Type="http://schemas.openxmlformats.org/officeDocument/2006/relationships/hyperlink" Target="https://mswolfram-prod-tm.office.net/webKernel/active/PodImage.api?input=wjson%7B%22t%22%3A%22e%22%2C%22d%22%3A%22Element%22%2C%22e%22%3A%22Mendelevium%22%7D&amp;ca=1%3AeJxTTMoPCuZlYGAwM9UzMtEzMjQEUqYAMjsELw%3D%3D&amp;includepodid=PeriodicTableLocation%3AElementData&amp;subpodindex=1&amp;numberofsubpods=1&amp;mag=4&amp;scantimeout=10&amp;podtimeout=10&amp;formattimeout=10&amp;parsetimeout=10" TargetMode="External"/><Relationship Id="rId291" Type="http://schemas.openxmlformats.org/officeDocument/2006/relationships/hyperlink" Target="https://mswolfram-prod-tm.office.net/webKernel/active/PodImage.api?input=wjson%7B%22t%22%3A%22e%22%2C%22d%22%3A%22Chemical%22%2C%22e%22%3A%22Demeclocycline%22%7D&amp;ca=1%3AeJxTTMoPCuZlYGAwM9UzMtEzMjQEUqYAMjsELw%3D%3D&amp;includepodid=3DStructure%3AChemicalData&amp;subpodindex=1&amp;numberofsubpods=1&amp;mag=2&amp;scantimeout=10&amp;podtimeout=10&amp;formattimeout=10&amp;parsetimeout=10" TargetMode="External"/><Relationship Id="rId305" Type="http://schemas.openxmlformats.org/officeDocument/2006/relationships/hyperlink" Target="https://mswolfram-prod-tm.office.net/webKernel/active/PodImage.api?input=wjson%7B%22t%22%3A%22e%22%2C%22d%22%3A%22Chemical%22%2C%22e%22%3A%22DMethotrexate%22%7D&amp;ca=1%3AeJxTTMoPCuZlYGAwM9UzMtEzMjQEUqYAMjsELw%3D%3D&amp;includepodid=StructureDiagramPod%3AChemicalData&amp;subpodindex=1&amp;numberofsubpods=1&amp;maxwidth=1500&amp;mag=5&amp;scantimeout=10&amp;podtimeout=10&amp;formattimeout=10&amp;parsetimeout=10" TargetMode="External"/><Relationship Id="rId326" Type="http://schemas.openxmlformats.org/officeDocument/2006/relationships/hyperlink" Target="https://mswolfram-prod-tm.office.net/webKernel/active/PodImage.api?input=wjson%7B%22t%22%3A%22e%22%2C%22d%22%3A%22Chemical%22%2C%22e%22%3A%22Methane%22%7D&amp;ca=1%3AeJxTTMoPCuZlYGAwM9UzMtEzMjQEUqYAMjsELw%3D%3D&amp;includepodid=PhaseDiagramPlot%3AChemicalData&amp;subpodindex=1&amp;numberofsubpods=1&amp;maxwidth=1500&amp;mag=5&amp;scantimeout=10&amp;podtimeout=10&amp;formattimeout=10&amp;parsetimeout=10" TargetMode="External"/><Relationship Id="rId44" Type="http://schemas.openxmlformats.org/officeDocument/2006/relationships/hyperlink" Target="https://mswolfram-cdn-prod.office.net/waimage/hset028/e22/e22540dc40fd9ce773e91bced95da795_v001s.jpg" TargetMode="External"/><Relationship Id="rId65" Type="http://schemas.openxmlformats.org/officeDocument/2006/relationships/hyperlink" Target="https://mswolfram-cdn-prod.office.net/waimage/hset040/e43/e43c16414496725e05a45eb58b4e7885_v001s.jpg" TargetMode="External"/><Relationship Id="rId86" Type="http://schemas.openxmlformats.org/officeDocument/2006/relationships/hyperlink" Target="https://mswolfram-cdn-prod.office.net/waimage/hset040/005/0059a7106f0c45a13365d15c5d461bff_v001s.jpg" TargetMode="External"/><Relationship Id="rId130" Type="http://schemas.openxmlformats.org/officeDocument/2006/relationships/hyperlink" Target="https://mswolfram-prod-tm.office.net/webKernel/active/PodImage.api?input=wjson%7B%22t%22%3A%22e%22%2C%22d%22%3A%22Element%22%2C%22e%22%3A%22Palladium%22%7D&amp;ca=1%3AeJxTTMoPCuZlYGAwM9UzMtEzMjQEUqYAMjsELw%3D%3D&amp;includepodid=PeriodicTableLocation%3AElementData&amp;subpodindex=1&amp;numberofsubpods=1&amp;mag=4&amp;scantimeout=10&amp;podtimeout=10&amp;formattimeout=10&amp;parsetimeout=10" TargetMode="External"/><Relationship Id="rId151" Type="http://schemas.openxmlformats.org/officeDocument/2006/relationships/hyperlink" Target="https://mswolfram-cdn-prod.office.net/waimage/hset040/915/915434fcc7bc9b0b8936874cab3547cd_v001s.jpg" TargetMode="External"/><Relationship Id="rId172" Type="http://schemas.openxmlformats.org/officeDocument/2006/relationships/hyperlink" Target="https://mswolfram-prod-tm.office.net/webKernel/active/PodImage.api?input=wjson%7B%22t%22%3A%22e%22%2C%22d%22%3A%22Element%22%2C%22e%22%3A%22Mercury%22%7D&amp;ca=1%3AeJxTTMoPCuZlYGAwM9UzMtEzMjQEUqYAMjsELw%3D%3D&amp;includepodid=PeriodicTableLocation%3AElementData&amp;subpodindex=1&amp;numberofsubpods=1&amp;mag=4&amp;scantimeout=10&amp;podtimeout=10&amp;formattimeout=10&amp;parsetimeout=10" TargetMode="External"/><Relationship Id="rId193" Type="http://schemas.openxmlformats.org/officeDocument/2006/relationships/hyperlink" Target="https://mswolfram-cdn-prod.office.net/waimage/hset040/482/482cf7ed011078c6b54c5644a32a7060_v001s.jpg" TargetMode="External"/><Relationship Id="rId207" Type="http://schemas.openxmlformats.org/officeDocument/2006/relationships/hyperlink" Target="https://mswolfram-prod-tm.office.net/webKernel/active/PodImage.api?input=wjson%7B%22t%22%3A%22e%22%2C%22d%22%3A%22Element%22%2C%22e%22%3A%22Nihonium%22%7D&amp;ca=1%3AeJxTTMoPCuZlYGAwM9UzMtEzMjQEUqYAMjsELw%3D%3D&amp;includepodid=PeriodicTableLocation%3AElementData&amp;subpodindex=1&amp;numberofsubpods=1&amp;mag=4&amp;scantimeout=10&amp;podtimeout=10&amp;formattimeout=10&amp;parsetimeout=10" TargetMode="External"/><Relationship Id="rId228" Type="http://schemas.openxmlformats.org/officeDocument/2006/relationships/hyperlink" Target="https://mswolfram-prod-tm.office.net/webKernel/active/PodImage.api?input=wjson%7B%22t%22%3A%22e%22%2C%22d%22%3A%22Element%22%2C%22e%22%3A%22Europium%22%7D&amp;ca=1%3AeJxTTMoPCuZlYGAwM9UzMtEzMjQEUqYAMjsELw%3D%3D&amp;includepodid=PeriodicTableLocation%3AElementData&amp;subpodindex=1&amp;numberofsubpods=1&amp;mag=4&amp;scantimeout=10&amp;podtimeout=10&amp;formattimeout=10&amp;parsetimeout=10" TargetMode="External"/><Relationship Id="rId249" Type="http://schemas.openxmlformats.org/officeDocument/2006/relationships/hyperlink" Target="https://mswolfram-cdn-prod.office.net/waimage/hset040/31b/31b6953b0b0d3110ea09bff663ae45a9_v001s.jpg" TargetMode="External"/><Relationship Id="rId337" Type="http://schemas.openxmlformats.org/officeDocument/2006/relationships/image" Target="../media/image73.api"/><Relationship Id="rId13" Type="http://schemas.openxmlformats.org/officeDocument/2006/relationships/hyperlink" Target="https://mswolfram-prod-tm.office.net/webKernel/active/PodImage.api?input=wjson%7B%22t%22%3A%22e%22%2C%22d%22%3A%22Country%22%2C%22e%22%3A%22Finland%22%7D&amp;ca=1%3AeJxTTMoPCuZhYGAwMtEzNtWzNNYzNLAAAC4DBAE%3D&amp;includepodid=Location%3ACountryData&amp;subpodindex=1&amp;numberofsubpods=1&amp;width=1000&amp;scantimeout=10&amp;podtimeout=10&amp;formattimeout=10&amp;parsetimeout=10" TargetMode="External"/><Relationship Id="rId109" Type="http://schemas.openxmlformats.org/officeDocument/2006/relationships/hyperlink" Target="https://mswolfram-prod-tm.office.net/webKernel/active/PodImage.api?input=wjson%7B%22t%22%3A%22e%22%2C%22d%22%3A%22Element%22%2C%22e%22%3A%22Krypton%22%7D&amp;ca=1%3AeJxTTMoPCuZlYGAwM9UzMtEzMjQEUqYAMjsELw%3D%3D&amp;includepodid=PeriodicTableLocation%3AElementData&amp;subpodindex=1&amp;numberofsubpods=1&amp;mag=4&amp;scantimeout=10&amp;podtimeout=10&amp;formattimeout=10&amp;parsetimeout=10" TargetMode="External"/><Relationship Id="rId260" Type="http://schemas.openxmlformats.org/officeDocument/2006/relationships/hyperlink" Target="https://mswolfram-prod-tm.office.net/webKernel/active/PodImage.api?input=wjson%7B%22t%22%3A%22e%22%2C%22d%22%3A%22Element%22%2C%22e%22%3A%22Curium%22%7D&amp;ca=1%3AeJxTTMoPCuZlYGAwM9UzMtEzMjQEUqYAMjsELw%3D%3D&amp;includepodid=PeriodicTableLocation%3AElementData&amp;subpodindex=1&amp;numberofsubpods=1&amp;mag=4&amp;scantimeout=10&amp;podtimeout=10&amp;formattimeout=10&amp;parsetimeout=10" TargetMode="External"/><Relationship Id="rId281" Type="http://schemas.openxmlformats.org/officeDocument/2006/relationships/hyperlink" Target="https://mswolfram-prod-tm.office.net/webKernel/active/PodImage.api?input=wjson%7B%22t%22%3A%22e%22%2C%22d%22%3A%22Chemical%22%2C%22e%22%3A%22CarbonDioxide%22%7D&amp;ca=1%3AeJxTTMoPCuZlYGAwM9UzMtEzMjQEUqYAMjsELw%3D%3D&amp;includepodid=3DStructure%3AChemicalData&amp;subpodindex=1&amp;numberofsubpods=1&amp;mag=2&amp;scantimeout=10&amp;podtimeout=10&amp;formattimeout=10&amp;parsetimeout=10" TargetMode="External"/><Relationship Id="rId316" Type="http://schemas.openxmlformats.org/officeDocument/2006/relationships/hyperlink" Target="https://mswolfram-prod-tm.office.net/webKernel/active/PodImage.api?input=wjson%7B%22t%22%3A%22e%22%2C%22d%22%3A%22Chemical%22%2C%22e%22%3A%22Tetracycline%22%7D&amp;ca=1%3AeJxTTMoPCuZlYGAwM9UzMtEzMjQEUqYAMjsELw%3D%3D&amp;includepodid=PhaseDiagramPlot%3AChemicalData&amp;subpodindex=1&amp;numberofsubpods=1&amp;maxwidth=1500&amp;mag=5&amp;scantimeout=10&amp;podtimeout=10&amp;formattimeout=10&amp;parsetimeout=10" TargetMode="External"/><Relationship Id="rId34" Type="http://schemas.openxmlformats.org/officeDocument/2006/relationships/hyperlink" Target="https://mswolfram-cdn-prod.office.net/waimage/hset040/e2a/e2af32ec0e1a3732357712e6c864529e_v001s.jpg" TargetMode="External"/><Relationship Id="rId55" Type="http://schemas.openxmlformats.org/officeDocument/2006/relationships/hyperlink" Target="https://mswolfram-cdn-prod.office.net/waimage/hset040/7be/7be05e6edb98e11443a9dbd650e314a6_v001s.jpg" TargetMode="External"/><Relationship Id="rId76" Type="http://schemas.openxmlformats.org/officeDocument/2006/relationships/hyperlink" Target="https://mswolfram-cdn-prod.office.net/waimage/hset040/037/037c8631df34da4431d76a24a6b5104e_v001s.jpg" TargetMode="External"/><Relationship Id="rId97" Type="http://schemas.openxmlformats.org/officeDocument/2006/relationships/hyperlink" Target="https://mswolfram-prod-tm.office.net/webKernel/active/PodImage.api?input=wjson%7B%22t%22%3A%22e%22%2C%22d%22%3A%22Element%22%2C%22e%22%3A%22Zinc%22%7D&amp;ca=1%3AeJxTTMoPCuZlYGAwM9UzMtEzMjQEUqYAMjsELw%3D%3D&amp;includepodid=PeriodicTableLocation%3AElementData&amp;subpodindex=1&amp;numberofsubpods=1&amp;mag=4&amp;scantimeout=10&amp;podtimeout=10&amp;formattimeout=10&amp;parsetimeout=10" TargetMode="External"/><Relationship Id="rId120" Type="http://schemas.openxmlformats.org/officeDocument/2006/relationships/hyperlink" Target="https://mswolfram-prod-tm.office.net/webKernel/active/PodImage.api?input=wjson%7B%22t%22%3A%22e%22%2C%22d%22%3A%22Element%22%2C%22e%22%3A%22Niobium%22%7D&amp;ca=1%3AeJxTTMoPCuZlYGAwM9UzMtEzMjQEUqYAMjsELw%3D%3D&amp;includepodid=PeriodicTableLocation%3AElementData&amp;subpodindex=1&amp;numberofsubpods=1&amp;mag=4&amp;scantimeout=10&amp;podtimeout=10&amp;formattimeout=10&amp;parsetimeout=10" TargetMode="External"/><Relationship Id="rId141" Type="http://schemas.openxmlformats.org/officeDocument/2006/relationships/hyperlink" Target="https://mswolfram-cdn-prod.office.net/waimage/hset040/95c/95c9747959c77fdba76cfac2204a1868_v001s.jpg" TargetMode="External"/><Relationship Id="rId7" Type="http://schemas.openxmlformats.org/officeDocument/2006/relationships/hyperlink" Target="https://mswolfram-prod-tm.office.net/webKernel/active/PodImage.api?input=wjson%7B%22t%22%3A%22e%22%2C%22d%22%3A%22Element%22%2C%22e%22%3A%22Helium%22%7D&amp;ca=1%3AeJxTTMoPCuZlYGAwM9UzMtEzMjQEUqYAMjsELw%3D%3D&amp;includepodid=PeriodicTableLocation%3AElementData&amp;subpodindex=1&amp;numberofsubpods=1&amp;mag=4&amp;scantimeout=10&amp;podtimeout=10&amp;formattimeout=10&amp;parsetimeout=10" TargetMode="External"/><Relationship Id="rId162" Type="http://schemas.openxmlformats.org/officeDocument/2006/relationships/hyperlink" Target="https://mswolfram-prod-tm.office.net/webKernel/active/PodImage.api?input=wjson%7B%22t%22%3A%22e%22%2C%22d%22%3A%22Element%22%2C%22e%22%3A%22Osmium%22%7D&amp;ca=1%3AeJxTTMoPCuZlYGAwM9UzMtEzMjQEUqYAMjsELw%3D%3D&amp;includepodid=PeriodicTableLocation%3AElementData&amp;subpodindex=1&amp;numberofsubpods=1&amp;mag=4&amp;scantimeout=10&amp;podtimeout=10&amp;formattimeout=10&amp;parsetimeout=10" TargetMode="External"/><Relationship Id="rId183" Type="http://schemas.openxmlformats.org/officeDocument/2006/relationships/hyperlink" Target="https://mswolfram-cdn-prod.office.net/waimage/hset040/ec3/ec365168d1ad10a3320c75d4e85c2a53_v001s.jpg" TargetMode="External"/><Relationship Id="rId218" Type="http://schemas.openxmlformats.org/officeDocument/2006/relationships/hyperlink" Target="https://mswolfram-prod-tm.office.net/webKernel/active/PodImage.api?input=wjson%7B%22t%22%3A%22e%22%2C%22d%22%3A%22Element%22%2C%22e%22%3A%22Cerium%22%7D&amp;ca=1%3AeJxTTMoPCuZlYGAwM9UzMtEzMjQEUqYAMjsELw%3D%3D&amp;includepodid=PeriodicTableLocation%3AElementData&amp;subpodindex=1&amp;numberofsubpods=1&amp;mag=4&amp;scantimeout=10&amp;podtimeout=10&amp;formattimeout=10&amp;parsetimeout=10" TargetMode="External"/><Relationship Id="rId239" Type="http://schemas.openxmlformats.org/officeDocument/2006/relationships/hyperlink" Target="https://mswolfram-cdn-prod.office.net/waimage/hset040/d99/d99ff2d1981f525252cf6f7b5c098b09_v001s.jpg" TargetMode="External"/><Relationship Id="rId250" Type="http://schemas.openxmlformats.org/officeDocument/2006/relationships/hyperlink" Target="https://mswolfram-prod-tm.office.net/webKernel/active/PodImage.api?input=wjson%7B%22t%22%3A%22e%22%2C%22d%22%3A%22Element%22%2C%22e%22%3A%22Protactinium%22%7D&amp;ca=1%3AeJxTTMoPCuZlYGAwM9UzMtEzMjQEUqYAMjsELw%3D%3D&amp;includepodid=PeriodicTableLocation%3AElementData&amp;subpodindex=1&amp;numberofsubpods=1&amp;mag=4&amp;scantimeout=10&amp;podtimeout=10&amp;formattimeout=10&amp;parsetimeout=10" TargetMode="External"/><Relationship Id="rId271" Type="http://schemas.openxmlformats.org/officeDocument/2006/relationships/hyperlink" Target="https://mswolfram-cdn-prod.office.net/waimage/hset040/8cb/8cbb4e90b824dbb5087068d898687ff5_v001s.jpg" TargetMode="External"/><Relationship Id="rId292" Type="http://schemas.openxmlformats.org/officeDocument/2006/relationships/hyperlink" Target="https://mswolfram-prod-tm.office.net/webKernel/active/PodImage.api?input=wjson%7B%22t%22%3A%22e%22%2C%22d%22%3A%22Chemical%22%2C%22e%22%3A%22Demeclocycline%22%7D&amp;ca=1%3AeJxTTMoPCuZlYGAwM9UzMtEzMjQEUqYAMjsELw%3D%3D&amp;includepodid=PhaseDiagramPlot%3AChemicalData&amp;subpodindex=1&amp;numberofsubpods=1&amp;maxwidth=1500&amp;mag=5&amp;scantimeout=10&amp;podtimeout=10&amp;formattimeout=10&amp;parsetimeout=10" TargetMode="External"/><Relationship Id="rId306" Type="http://schemas.openxmlformats.org/officeDocument/2006/relationships/hyperlink" Target="https://mswolfram-prod-tm.office.net/webKernel/active/PodImage.api?input=wjson%7B%22t%22%3A%22e%22%2C%22d%22%3A%22Chemical%22%2C%22e%22%3A%22Minocycline%22%7D&amp;ca=1%3AeJxTTMoPCuZlYGAwM9UzMtEzMjQEUqYAMjsELw%3D%3D&amp;includepodid=3DStructure%3AChemicalData&amp;subpodindex=1&amp;numberofsubpods=1&amp;mag=2&amp;scantimeout=10&amp;podtimeout=10&amp;formattimeout=10&amp;parsetimeout=10" TargetMode="External"/><Relationship Id="rId24" Type="http://schemas.openxmlformats.org/officeDocument/2006/relationships/hyperlink" Target="https://mswolfram-cdn-prod.office.net/waimage/hset006/800/800baaec943f5becd749dd644d831c7a_v001ms.png" TargetMode="External"/><Relationship Id="rId45" Type="http://schemas.openxmlformats.org/officeDocument/2006/relationships/hyperlink" Target="https://mswolfram-cdn-prod.office.net/waimage/hset040/0af/0af3f4d56fff824ce2e28f7d35c2179b_v001s.jpg" TargetMode="External"/><Relationship Id="rId66" Type="http://schemas.openxmlformats.org/officeDocument/2006/relationships/hyperlink" Target="https://mswolfram-prod-tm.office.net/webKernel/active/PodImage.api?input=wjson%7B%22t%22%3A%22e%22%2C%22d%22%3A%22Element%22%2C%22e%22%3A%22Chlorine%22%7D&amp;ca=1%3AeJxTTMoPCuZlYGAwM9UzMtEzMjQEUqYAMjsELw%3D%3D&amp;includepodid=PeriodicTableLocation%3AElementData&amp;subpodindex=1&amp;numberofsubpods=1&amp;mag=4&amp;scantimeout=10&amp;podtimeout=10&amp;formattimeout=10&amp;parsetimeout=10" TargetMode="External"/><Relationship Id="rId87" Type="http://schemas.openxmlformats.org/officeDocument/2006/relationships/hyperlink" Target="https://mswolfram-prod-tm.office.net/webKernel/active/PodImage.api?input=wjson%7B%22t%22%3A%22e%22%2C%22d%22%3A%22Element%22%2C%22e%22%3A%22Manganese%22%7D&amp;ca=1%3AeJxTTMoPCuZlYGAwM9UzMtEzMjQEUqYAMjsELw%3D%3D&amp;includepodid=PeriodicTableLocation%3AElementData&amp;subpodindex=1&amp;numberofsubpods=1&amp;mag=4&amp;scantimeout=10&amp;podtimeout=10&amp;formattimeout=10&amp;parsetimeout=10" TargetMode="External"/><Relationship Id="rId110" Type="http://schemas.openxmlformats.org/officeDocument/2006/relationships/hyperlink" Target="https://mswolfram-cdn-prod.office.net/waimage/hset040/cb8/cb83bc8a3a8ff8934b2c8c5b25033570_v001s.jpg" TargetMode="External"/><Relationship Id="rId131" Type="http://schemas.openxmlformats.org/officeDocument/2006/relationships/hyperlink" Target="https://mswolfram-cdn-prod.office.net/waimage/hset040/b92/b929194db01e8ad9a424229a86382184_v001s.jpg" TargetMode="External"/><Relationship Id="rId327" Type="http://schemas.openxmlformats.org/officeDocument/2006/relationships/hyperlink" Target="https://mswolfram-prod-tm.office.net/webKernel/active/PodImage.api?input=wjson%7B%22t%22%3A%22e%22%2C%22d%22%3A%22Chemical%22%2C%22e%22%3A%22Methane%22%7D&amp;ca=1%3AeJxTTMoPCuZlYGAwM9UzMtEzMjQEUqYAMjsELw%3D%3D&amp;includepodid=StructureDiagramPod%3AChemicalData&amp;subpodindex=1&amp;numberofsubpods=1&amp;maxwidth=1500&amp;mag=5&amp;scantimeout=10&amp;podtimeout=10&amp;formattimeout=10&amp;parsetimeout=10" TargetMode="External"/><Relationship Id="rId152" Type="http://schemas.openxmlformats.org/officeDocument/2006/relationships/hyperlink" Target="https://mswolfram-prod-tm.office.net/webKernel/active/PodImage.api?input=wjson%7B%22t%22%3A%22e%22%2C%22d%22%3A%22Element%22%2C%22e%22%3A%22Barium%22%7D&amp;ca=1%3AeJxTTMoPCuZlYGAwM9UzMtEzMjQEUqYAMjsELw%3D%3D&amp;includepodid=PeriodicTableLocation%3AElementData&amp;subpodindex=1&amp;numberofsubpods=1&amp;mag=4&amp;scantimeout=10&amp;podtimeout=10&amp;formattimeout=10&amp;parsetimeout=10" TargetMode="External"/><Relationship Id="rId173" Type="http://schemas.openxmlformats.org/officeDocument/2006/relationships/hyperlink" Target="https://mswolfram-cdn-prod.office.net/waimage/hset040/215/2153a8983a03d8804f198f94d38986f5_v001s.jpg" TargetMode="External"/><Relationship Id="rId194" Type="http://schemas.openxmlformats.org/officeDocument/2006/relationships/hyperlink" Target="https://mswolfram-prod-tm.office.net/webKernel/active/PodImage.api?input=wjson%7B%22t%22%3A%22e%22%2C%22d%22%3A%22Element%22%2C%22e%22%3A%22Seaborgium%22%7D&amp;ca=1%3AeJxTTMoPCuZlYGAwM9UzMtEzMjQEUqYAMjsELw%3D%3D&amp;includepodid=PeriodicTableLocation%3AElementData&amp;subpodindex=1&amp;numberofsubpods=1&amp;mag=4&amp;scantimeout=10&amp;podtimeout=10&amp;formattimeout=10&amp;parsetimeout=10" TargetMode="External"/><Relationship Id="rId208" Type="http://schemas.openxmlformats.org/officeDocument/2006/relationships/hyperlink" Target="https://mswolfram-cdn-prod.office.net/waimage/hset006/a28/a28f6352d3719b06bce2bf2162ebe597_v001ms.png" TargetMode="External"/><Relationship Id="rId229" Type="http://schemas.openxmlformats.org/officeDocument/2006/relationships/hyperlink" Target="https://mswolfram-cdn-prod.office.net/waimage/hset040/adb/adb98abe66ed0bab54e64d5941e7c1dc_v001s.jpg" TargetMode="External"/><Relationship Id="rId240" Type="http://schemas.openxmlformats.org/officeDocument/2006/relationships/hyperlink" Target="https://mswolfram-prod-tm.office.net/webKernel/active/PodImage.api?input=wjson%7B%22t%22%3A%22e%22%2C%22d%22%3A%22Element%22%2C%22e%22%3A%22Thulium%22%7D&amp;ca=1%3AeJxTTMoPCuZlYGAwM9UzMtEzMjQEUqYAMjsELw%3D%3D&amp;includepodid=PeriodicTableLocation%3AElementData&amp;subpodindex=1&amp;numberofsubpods=1&amp;mag=4&amp;scantimeout=10&amp;podtimeout=10&amp;formattimeout=10&amp;parsetimeout=10" TargetMode="External"/><Relationship Id="rId261" Type="http://schemas.openxmlformats.org/officeDocument/2006/relationships/hyperlink" Target="https://mswolfram-cdn-prod.office.net/waimage/hset040/780/780d35b333f0563d384a25d4a5f40344_v001s.jpg" TargetMode="External"/><Relationship Id="rId14" Type="http://schemas.openxmlformats.org/officeDocument/2006/relationships/hyperlink" Target="https://mswolfram-cdn-prod.office.net/waimage/hset006/2a8/2a8daaa362f300860b50717d329cc36c_v001ms.png" TargetMode="External"/><Relationship Id="rId35" Type="http://schemas.openxmlformats.org/officeDocument/2006/relationships/hyperlink" Target="https://mswolfram-prod-tm.office.net/webKernel/active/PodImage.api?input=wjson%7B%22t%22%3A%22e%22%2C%22d%22%3A%22Element%22%2C%22e%22%3A%22Beryllium%22%7D&amp;ca=1%3AeJxTTMoPCuZlYGAwM9UzMtEzMjQEUqYAMjsELw%3D%3D&amp;includepodid=PeriodicTableLocation%3AElementData&amp;subpodindex=1&amp;numberofsubpods=1&amp;mag=4&amp;scantimeout=10&amp;podtimeout=10&amp;formattimeout=10&amp;parsetimeout=10" TargetMode="External"/><Relationship Id="rId56" Type="http://schemas.openxmlformats.org/officeDocument/2006/relationships/hyperlink" Target="https://mswolfram-prod-tm.office.net/webKernel/active/PodImage.api?input=wjson%7B%22t%22%3A%22e%22%2C%22d%22%3A%22Element%22%2C%22e%22%3A%22Magnesium%22%7D&amp;ca=1%3AeJxTTMoPCuZlYGAwM9UzMtEzMjQEUqYAMjsELw%3D%3D&amp;includepodid=PeriodicTableLocation%3AElementData&amp;subpodindex=1&amp;numberofsubpods=1&amp;mag=4&amp;scantimeout=10&amp;podtimeout=10&amp;formattimeout=10&amp;parsetimeout=10" TargetMode="External"/><Relationship Id="rId77" Type="http://schemas.openxmlformats.org/officeDocument/2006/relationships/hyperlink" Target="https://mswolfram-prod-tm.office.net/webKernel/active/PodImage.api?input=wjson%7B%22t%22%3A%22e%22%2C%22d%22%3A%22Element%22%2C%22e%22%3A%22Titanium%22%7D&amp;ca=1%3AeJxTTMoPCuZlYGAwM9UzMtEzMjQEUqYAMjsELw%3D%3D&amp;includepodid=PeriodicTableLocation%3AElementData&amp;subpodindex=1&amp;numberofsubpods=1&amp;mag=4&amp;scantimeout=10&amp;podtimeout=10&amp;formattimeout=10&amp;parsetimeout=10" TargetMode="External"/><Relationship Id="rId100" Type="http://schemas.openxmlformats.org/officeDocument/2006/relationships/hyperlink" Target="https://mswolfram-cdn-prod.office.net/waimage/hset040/c85/c85ba714fa120e19409b078c6833ead4_v001s.jpg" TargetMode="External"/><Relationship Id="rId282" Type="http://schemas.openxmlformats.org/officeDocument/2006/relationships/hyperlink" Target="https://mswolfram-prod-tm.office.net/webKernel/active/PodImage.api?input=wjson%7B%22t%22%3A%22e%22%2C%22d%22%3A%22Chemical%22%2C%22e%22%3A%22CarbonDioxide%22%7D&amp;ca=1%3AeJxTTMoPCuZlYGAwM9UzMtEzMjQEUqYAMjsELw%3D%3D&amp;includepodid=PhaseDiagramPlot%3AChemicalData&amp;subpodindex=1&amp;numberofsubpods=1&amp;maxwidth=1500&amp;mag=5&amp;scantimeout=10&amp;podtimeout=10&amp;formattimeout=10&amp;parsetimeout=10" TargetMode="External"/><Relationship Id="rId317" Type="http://schemas.openxmlformats.org/officeDocument/2006/relationships/hyperlink" Target="https://mswolfram-prod-tm.office.net/webKernel/active/PodImage.api?input=wjson%7B%22t%22%3A%22e%22%2C%22d%22%3A%22Chemical%22%2C%22e%22%3A%22Tetracycline%22%7D&amp;ca=1%3AeJxTTMoPCuZlYGAwM9UzMtEzMjQEUqYAMjsELw%3D%3D&amp;includepodid=StructureDiagramPod%3AChemicalData&amp;subpodindex=1&amp;numberofsubpods=1&amp;maxwidth=1500&amp;mag=5&amp;scantimeout=10&amp;podtimeout=10&amp;formattimeout=10&amp;parsetimeout=10" TargetMode="External"/><Relationship Id="rId338" Type="http://schemas.openxmlformats.org/officeDocument/2006/relationships/hyperlink" Target="https://mswolfram-prod-tm.office.net/webKernel/active/PodImage.api?input=wjson%7B%22t%22%3A%22e%22%2C%22d%22%3A%22Element%22%2C%22e%22%3A%22U%22%7D&amp;ca=1%3AeJxTTMoPCuZlYGAwM9UzMtEzMjQEUqYAMjsELw%3D%3D&amp;includepodid=PeriodicTableLocation%3AElementData&amp;subpodindex=1&amp;numberofsubpods=1&amp;mag=4&amp;scantimeout=10&amp;podtimeout=10&amp;formattimeout=10&amp;parsetimeout=10" TargetMode="External"/><Relationship Id="rId8" Type="http://schemas.openxmlformats.org/officeDocument/2006/relationships/hyperlink" Target="https://mswolfram-cdn-prod.office.net/waimage/hset006/247/24729371ab006f799163cb2feb730a5e_v001ms.png" TargetMode="External"/><Relationship Id="rId98" Type="http://schemas.openxmlformats.org/officeDocument/2006/relationships/hyperlink" Target="https://mswolfram-cdn-prod.office.net/waimage/hset040/96c/96c636bd27fcf1c8c498124e38324f34_v001s.jpg" TargetMode="External"/><Relationship Id="rId121" Type="http://schemas.openxmlformats.org/officeDocument/2006/relationships/hyperlink" Target="https://mswolfram-cdn-prod.office.net/waimage/hset040/320/320454bbdf423523ef40f13bf18fb018_v001s.jpg" TargetMode="External"/><Relationship Id="rId142" Type="http://schemas.openxmlformats.org/officeDocument/2006/relationships/hyperlink" Target="https://mswolfram-prod-tm.office.net/webKernel/active/PodImage.api?input=wjson%7B%22t%22%3A%22e%22%2C%22d%22%3A%22Element%22%2C%22e%22%3A%22Tellurium%22%7D&amp;ca=1%3AeJxTTMoPCuZlYGAwM9UzMtEzMjQEUqYAMjsELw%3D%3D&amp;includepodid=PeriodicTableLocation%3AElementData&amp;subpodindex=1&amp;numberofsubpods=1&amp;mag=4&amp;scantimeout=10&amp;podtimeout=10&amp;formattimeout=10&amp;parsetimeout=10" TargetMode="External"/><Relationship Id="rId163" Type="http://schemas.openxmlformats.org/officeDocument/2006/relationships/hyperlink" Target="https://mswolfram-cdn-prod.office.net/waimage/hset040/864/864424564927537c4d76f0f2dbd354ab_v001s.jpg" TargetMode="External"/><Relationship Id="rId184" Type="http://schemas.openxmlformats.org/officeDocument/2006/relationships/hyperlink" Target="https://mswolfram-prod-tm.office.net/webKernel/active/PodImage.api?input=wjson%7B%22t%22%3A%22e%22%2C%22d%22%3A%22Element%22%2C%22e%22%3A%22Radon%22%7D&amp;ca=1%3AeJxTTMoPCuZlYGAwM9UzMtEzMjQEUqYAMjsELw%3D%3D&amp;includepodid=PeriodicTableLocation%3AElementData&amp;subpodindex=1&amp;numberofsubpods=1&amp;mag=4&amp;scantimeout=10&amp;podtimeout=10&amp;formattimeout=10&amp;parsetimeout=10" TargetMode="External"/><Relationship Id="rId219" Type="http://schemas.openxmlformats.org/officeDocument/2006/relationships/hyperlink" Target="https://mswolfram-cdn-prod.office.net/waimage/hset040/969/969d6e2868aafb89237f06f9f93a0a06_v001s.jpg" TargetMode="External"/><Relationship Id="rId3" Type="http://schemas.openxmlformats.org/officeDocument/2006/relationships/hyperlink" Target="https://mswolfram-cdn-prod.office.net/waimage/hset028/3ce/3ce9b71d88f22725e76e0a19e4fc9f7b_v001s.jpg" TargetMode="External"/><Relationship Id="rId214" Type="http://schemas.openxmlformats.org/officeDocument/2006/relationships/hyperlink" Target="https://mswolfram-prod-tm.office.net/webKernel/active/PodImage.api?input=wjson%7B%22t%22%3A%22e%22%2C%22d%22%3A%22Element%22%2C%22e%22%3A%22Oganesson%22%7D&amp;ca=1%3AeJxTTMoPCuZlYGAwM9UzMtEzMjQEUqYAMjsELw%3D%3D&amp;includepodid=PeriodicTableLocation%3AElementData&amp;subpodindex=1&amp;numberofsubpods=1&amp;mag=4&amp;scantimeout=10&amp;podtimeout=10&amp;formattimeout=10&amp;parsetimeout=10" TargetMode="External"/><Relationship Id="rId230" Type="http://schemas.openxmlformats.org/officeDocument/2006/relationships/hyperlink" Target="https://mswolfram-prod-tm.office.net/webKernel/active/PodImage.api?input=wjson%7B%22t%22%3A%22e%22%2C%22d%22%3A%22Element%22%2C%22e%22%3A%22Gadolinium%22%7D&amp;ca=1%3AeJxTTMoPCuZlYGAwM9UzMtEzMjQEUqYAMjsELw%3D%3D&amp;includepodid=PeriodicTableLocation%3AElementData&amp;subpodindex=1&amp;numberofsubpods=1&amp;mag=4&amp;scantimeout=10&amp;podtimeout=10&amp;formattimeout=10&amp;parsetimeout=10" TargetMode="External"/><Relationship Id="rId235" Type="http://schemas.openxmlformats.org/officeDocument/2006/relationships/hyperlink" Target="https://mswolfram-cdn-prod.office.net/waimage/hset040/39b/39b1168a05f6314c626c9620a48e4e14_v001s.jpg" TargetMode="External"/><Relationship Id="rId251" Type="http://schemas.openxmlformats.org/officeDocument/2006/relationships/hyperlink" Target="https://mswolfram-cdn-prod.office.net/waimage/hset040/f75/f75962dd6f39c3a615cf602ae585c4ec_v001s.jpg" TargetMode="External"/><Relationship Id="rId256" Type="http://schemas.openxmlformats.org/officeDocument/2006/relationships/hyperlink" Target="https://mswolfram-prod-tm.office.net/webKernel/active/PodImage.api?input=wjson%7B%22t%22%3A%22e%22%2C%22d%22%3A%22Element%22%2C%22e%22%3A%22Plutonium%22%7D&amp;ca=1%3AeJxTTMoPCuZlYGAwM9UzMtEzMjQEUqYAMjsELw%3D%3D&amp;includepodid=PeriodicTableLocation%3AElementData&amp;subpodindex=1&amp;numberofsubpods=1&amp;mag=4&amp;scantimeout=10&amp;podtimeout=10&amp;formattimeout=10&amp;parsetimeout=10" TargetMode="External"/><Relationship Id="rId277" Type="http://schemas.openxmlformats.org/officeDocument/2006/relationships/hyperlink" Target="https://mswolfram-prod-tm.office.net/webKernel/active/PodImage.api?input=wjson%7B%22t%22%3A%22e%22%2C%22d%22%3A%22Chemical%22%2C%22e%22%3A%22Ammonia%22%7D&amp;ca=1%3AeJxTTMoPCuZlYGAwM9UzMtEzMjQEUqYAMjsELw%3D%3D&amp;includepodid=StructureDiagramPod%3AChemicalData&amp;subpodindex=1&amp;numberofsubpods=1&amp;maxwidth=1500&amp;mag=5&amp;scantimeout=10&amp;podtimeout=10&amp;formattimeout=10&amp;parsetimeout=10" TargetMode="External"/><Relationship Id="rId298" Type="http://schemas.openxmlformats.org/officeDocument/2006/relationships/hyperlink" Target="https://mswolfram-prod-tm.office.net/webKernel/active/PodImage.api?input=wjson%7B%22t%22%3A%22e%22%2C%22d%22%3A%22Chemical%22%2C%22e%22%3A%22Mestranol%22%7D&amp;ca=1%3AeJxTTMoPCuZlYGAwM9UzMtEzMjQEUqYAMjsELw%3D%3D&amp;includepodid=PhaseDiagramPlot%3AChemicalData&amp;subpodindex=1&amp;numberofsubpods=1&amp;maxwidth=1500&amp;mag=5&amp;scantimeout=10&amp;podtimeout=10&amp;formattimeout=10&amp;parsetimeout=10" TargetMode="External"/><Relationship Id="rId328" Type="http://schemas.openxmlformats.org/officeDocument/2006/relationships/image" Target="../media/image54.api"/><Relationship Id="rId25" Type="http://schemas.openxmlformats.org/officeDocument/2006/relationships/hyperlink" Target="https://mswolfram-prod-tm.office.net/webKernel/active/PodImage.api?input=wjson%7B%22t%22%3A%22e%22%2C%22d%22%3A%22Country%22%2C%22e%22%3A%22France%22%7D&amp;ca=1%3AeJxTTMoPCuZlYGAwM9UzMtEzMjQEUqYAMjsELw%3D%3D&amp;includepodid=Location%3ACountryData&amp;subpodindex=1&amp;numberofsubpods=1&amp;width=1000&amp;scantimeout=10&amp;podtimeout=10&amp;formattimeout=10&amp;parsetimeout=10" TargetMode="External"/><Relationship Id="rId46" Type="http://schemas.openxmlformats.org/officeDocument/2006/relationships/hyperlink" Target="https://mswolfram-prod-tm.office.net/webKernel/active/PodImage.api?input=wjson%7B%22t%22%3A%22e%22%2C%22d%22%3A%22Element%22%2C%22e%22%3A%22Oxygen%22%7D&amp;ca=1%3AeJxTTMoPCuZlYGAwM9UzMtEzMjQEUqYAMjsELw%3D%3D&amp;includepodid=PeriodicTableLocation%3AElementData&amp;subpodindex=1&amp;numberofsubpods=1&amp;mag=4&amp;scantimeout=10&amp;podtimeout=10&amp;formattimeout=10&amp;parsetimeout=10" TargetMode="External"/><Relationship Id="rId67" Type="http://schemas.openxmlformats.org/officeDocument/2006/relationships/hyperlink" Target="https://mswolfram-cdn-prod.office.net/waimage/hset028/8d2/8d2dc98440289148f4d72cf176886d7a_v001s.png" TargetMode="External"/><Relationship Id="rId116" Type="http://schemas.openxmlformats.org/officeDocument/2006/relationships/hyperlink" Target="https://mswolfram-cdn-prod.office.net/waimage/hset040/07c/07cc7b2264cbc820038101667bdd0625_v001s.jpg" TargetMode="External"/><Relationship Id="rId137" Type="http://schemas.openxmlformats.org/officeDocument/2006/relationships/hyperlink" Target="https://mswolfram-cdn-prod.office.net/waimage/hset040/995/9952d497e84adde0220c60d58d4e2101_v001s.jpg" TargetMode="External"/><Relationship Id="rId158" Type="http://schemas.openxmlformats.org/officeDocument/2006/relationships/hyperlink" Target="https://mswolfram-prod-tm.office.net/webKernel/active/PodImage.api?input=wjson%7B%22t%22%3A%22e%22%2C%22d%22%3A%22Element%22%2C%22e%22%3A%22Tungsten%22%7D&amp;ca=1%3AeJxTTMoPCuZlYGAwM9UzMtEzMjQEUqYAMjsELw%3D%3D&amp;includepodid=PeriodicTableLocation%3AElementData&amp;subpodindex=1&amp;numberofsubpods=1&amp;mag=4&amp;scantimeout=10&amp;podtimeout=10&amp;formattimeout=10&amp;parsetimeout=10" TargetMode="External"/><Relationship Id="rId272" Type="http://schemas.openxmlformats.org/officeDocument/2006/relationships/hyperlink" Target="https://mswolfram-prod-tm.office.net/webKernel/active/PodImage.api?input=wjson%7B%22t%22%3A%22e%22%2C%22d%22%3A%22Element%22%2C%22e%22%3A%22Nobelium%22%7D&amp;ca=1%3AeJxTTMoPCuZlYGAwM9UzMtEzMjQEUqYAMjsELw%3D%3D&amp;includepodid=PeriodicTableLocation%3AElementData&amp;subpodindex=1&amp;numberofsubpods=1&amp;mag=4&amp;scantimeout=10&amp;podtimeout=10&amp;formattimeout=10&amp;parsetimeout=10" TargetMode="External"/><Relationship Id="rId293" Type="http://schemas.openxmlformats.org/officeDocument/2006/relationships/hyperlink" Target="https://mswolfram-prod-tm.office.net/webKernel/active/PodImage.api?input=wjson%7B%22t%22%3A%22e%22%2C%22d%22%3A%22Chemical%22%2C%22e%22%3A%22Demeclocycline%22%7D&amp;ca=1%3AeJxTTMoPCuZlYGAwM9UzMtEzMjQEUqYAMjsELw%3D%3D&amp;includepodid=StructureDiagramPod%3AChemicalData&amp;subpodindex=1&amp;numberofsubpods=1&amp;maxwidth=1500&amp;mag=5&amp;scantimeout=10&amp;podtimeout=10&amp;formattimeout=10&amp;parsetimeout=10" TargetMode="External"/><Relationship Id="rId302" Type="http://schemas.openxmlformats.org/officeDocument/2006/relationships/hyperlink" Target="https://mswolfram-prod-tm.office.net/webKernel/active/PodImage.api?input=wjson%7B%22t%22%3A%22e%22%2C%22d%22%3A%22Chemical%22%2C%22e%22%3A%22Methacycline%22%7D&amp;ca=1%3AeJxTTMoPCuZlYGAwM9UzMtEzMjQEUqYAMjsELw%3D%3D&amp;includepodid=StructureDiagramPod%3AChemicalData&amp;subpodindex=1&amp;numberofsubpods=1&amp;maxwidth=1500&amp;mag=5&amp;scantimeout=10&amp;podtimeout=10&amp;formattimeout=10&amp;parsetimeout=10" TargetMode="External"/><Relationship Id="rId307" Type="http://schemas.openxmlformats.org/officeDocument/2006/relationships/hyperlink" Target="https://mswolfram-prod-tm.office.net/webKernel/active/PodImage.api?input=wjson%7B%22t%22%3A%22e%22%2C%22d%22%3A%22Chemical%22%2C%22e%22%3A%22Minocycline%22%7D&amp;ca=1%3AeJxTTMoPCuZlYGAwM9UzMtEzMjQEUqYAMjsELw%3D%3D&amp;includepodid=PhaseDiagramPlot%3AChemicalData&amp;subpodindex=1&amp;numberofsubpods=1&amp;maxwidth=1500&amp;mag=5&amp;scantimeout=10&amp;podtimeout=10&amp;formattimeout=10&amp;parsetimeout=10" TargetMode="External"/><Relationship Id="rId323" Type="http://schemas.openxmlformats.org/officeDocument/2006/relationships/hyperlink" Target="https://mswolfram-prod-tm.office.net/webKernel/active/PodImage.api?input=wjson%7B%22t%22%3A%22e%22%2C%22d%22%3A%22Chemical%22%2C%22e%22%3A%22HydrogenPeroxide%22%7D&amp;ca=1%3AeJxTTMoPCuZlYGAwM9UzMtEzMjQEUqYAMjsELw%3D%3D&amp;includepodid=StructureDiagramPod%3AChemicalData&amp;subpodindex=1&amp;numberofsubpods=1&amp;maxwidth=1500&amp;mag=5&amp;scantimeout=10&amp;podtimeout=10&amp;formattimeout=10&amp;parsetimeout=10" TargetMode="External"/><Relationship Id="rId20" Type="http://schemas.openxmlformats.org/officeDocument/2006/relationships/hyperlink" Target="https://mswolfram-cdn-prod.office.net/waimage/hset006/cb0/cb084f5673f7950828dd12a3c544c000_v001ms.png" TargetMode="External"/><Relationship Id="rId41" Type="http://schemas.openxmlformats.org/officeDocument/2006/relationships/hyperlink" Target="https://mswolfram-cdn-prod.office.net/waimage/hset040/b76/b7615b764d598453eb37399a13979071_v001s.jpg" TargetMode="External"/><Relationship Id="rId62" Type="http://schemas.openxmlformats.org/officeDocument/2006/relationships/hyperlink" Target="https://mswolfram-prod-tm.office.net/webKernel/active/PodImage.api?input=wjson%7B%22t%22%3A%22e%22%2C%22d%22%3A%22Element%22%2C%22e%22%3A%22Phosphorus%22%7D&amp;ca=1%3AeJxTTMoPCuZlYGAwM9UzMtEzMjQEUqYAMjsELw%3D%3D&amp;includepodid=PeriodicTableLocation%3AElementData&amp;subpodindex=1&amp;numberofsubpods=1&amp;mag=4&amp;scantimeout=10&amp;podtimeout=10&amp;formattimeout=10&amp;parsetimeout=10" TargetMode="External"/><Relationship Id="rId83" Type="http://schemas.openxmlformats.org/officeDocument/2006/relationships/hyperlink" Target="https://mswolfram-prod-tm.office.net/webKernel/active/PodImage.api?input=wjson%7B%22t%22%3A%22e%22%2C%22d%22%3A%22Country%22%2C%22e%22%3A%22UnitedStates%22%7D&amp;ca=1%3AeJxTTMoPCuZhYGAwMtEzNtWzNNYzNLAAAC4DBAE%3D&amp;includepodid=Location%3ACountryData&amp;subpodindex=1&amp;numberofsubpods=1&amp;width=1000&amp;scantimeout=10&amp;podtimeout=10&amp;formattimeout=10&amp;parsetimeout=10" TargetMode="External"/><Relationship Id="rId88" Type="http://schemas.openxmlformats.org/officeDocument/2006/relationships/hyperlink" Target="https://mswolfram-cdn-prod.office.net/waimage/hset040/993/993691e26099d9107a8cebbee541784e_v001s.jpg" TargetMode="External"/><Relationship Id="rId111" Type="http://schemas.openxmlformats.org/officeDocument/2006/relationships/hyperlink" Target="https://mswolfram-prod-tm.office.net/webKernel/active/PodImage.api?input=wjson%7B%22t%22%3A%22e%22%2C%22d%22%3A%22Element%22%2C%22e%22%3A%22Rubidium%22%7D&amp;ca=1%3AeJxTTMoPCuZlYGAwM9UzMtEzMjQEUqYAMjsELw%3D%3D&amp;includepodid=PeriodicTableLocation%3AElementData&amp;subpodindex=1&amp;numberofsubpods=1&amp;mag=4&amp;scantimeout=10&amp;podtimeout=10&amp;formattimeout=10&amp;parsetimeout=10" TargetMode="External"/><Relationship Id="rId132" Type="http://schemas.openxmlformats.org/officeDocument/2006/relationships/hyperlink" Target="https://mswolfram-prod-tm.office.net/webKernel/active/PodImage.api?input=wjson%7B%22t%22%3A%22e%22%2C%22d%22%3A%22Element%22%2C%22e%22%3A%22Silver%22%7D&amp;ca=1%3AeJxTTMoPCuZlYGAwM9UzMtEzMjQEUqYAMjsELw%3D%3D&amp;includepodid=PeriodicTableLocation%3AElementData&amp;subpodindex=1&amp;numberofsubpods=1&amp;mag=4&amp;scantimeout=10&amp;podtimeout=10&amp;formattimeout=10&amp;parsetimeout=10" TargetMode="External"/><Relationship Id="rId153" Type="http://schemas.openxmlformats.org/officeDocument/2006/relationships/hyperlink" Target="https://mswolfram-cdn-prod.office.net/waimage/hset040/cb9/cb931455f5fe75c95b651a6524f174b4_v001s.jpg" TargetMode="External"/><Relationship Id="rId174" Type="http://schemas.openxmlformats.org/officeDocument/2006/relationships/hyperlink" Target="https://mswolfram-prod-tm.office.net/webKernel/active/PodImage.api?input=wjson%7B%22t%22%3A%22e%22%2C%22d%22%3A%22Element%22%2C%22e%22%3A%22Thallium%22%7D&amp;ca=1%3AeJxTTMoPCuZlYGAwM9UzMtEzMjQEUqYAMjsELw%3D%3D&amp;includepodid=PeriodicTableLocation%3AElementData&amp;subpodindex=1&amp;numberofsubpods=1&amp;mag=4&amp;scantimeout=10&amp;podtimeout=10&amp;formattimeout=10&amp;parsetimeout=10" TargetMode="External"/><Relationship Id="rId179" Type="http://schemas.openxmlformats.org/officeDocument/2006/relationships/hyperlink" Target="https://mswolfram-cdn-prod.office.net/waimage/hset040/7de/7dec26eaccdb48da23fb5224ba915e11_v001s.jpg" TargetMode="External"/><Relationship Id="rId195" Type="http://schemas.openxmlformats.org/officeDocument/2006/relationships/hyperlink" Target="https://mswolfram-cdn-prod.office.net/waimage/hset040/cf0/cf032b12214d610ca1ab63e848314ff8_v001s.jpg" TargetMode="External"/><Relationship Id="rId209" Type="http://schemas.openxmlformats.org/officeDocument/2006/relationships/hyperlink" Target="https://mswolfram-prod-tm.office.net/webKernel/active/PodImage.api?input=wjson%7B%22t%22%3A%22e%22%2C%22d%22%3A%22Country%22%2C%22e%22%3A%22Japan%22%7D&amp;ca=1%3AeJxTTMoPCuZhYGAwMtEzNtWzNNYzNLAAAC4DBAE%3D&amp;includepodid=Location%3ACountryData&amp;subpodindex=1&amp;numberofsubpods=1&amp;width=1000&amp;scantimeout=10&amp;podtimeout=10&amp;formattimeout=10&amp;parsetimeout=10" TargetMode="External"/><Relationship Id="rId190" Type="http://schemas.openxmlformats.org/officeDocument/2006/relationships/hyperlink" Target="https://mswolfram-prod-tm.office.net/webKernel/active/PodImage.api?input=wjson%7B%22t%22%3A%22e%22%2C%22d%22%3A%22Element%22%2C%22e%22%3A%22Rutherfordium%22%7D&amp;ca=1%3AeJxTTMoPCuZlYGAwM9UzMtEzMjQEUqYAMjsELw%3D%3D&amp;includepodid=PeriodicTableLocation%3AElementData&amp;subpodindex=1&amp;numberofsubpods=1&amp;mag=4&amp;scantimeout=10&amp;podtimeout=10&amp;formattimeout=10&amp;parsetimeout=10" TargetMode="External"/><Relationship Id="rId204" Type="http://schemas.openxmlformats.org/officeDocument/2006/relationships/hyperlink" Target="https://mswolfram-prod-tm.office.net/webKernel/active/PodImage.api?input=wjson%7B%22t%22%3A%22e%22%2C%22d%22%3A%22Element%22%2C%22e%22%3A%22Roentgenium%22%7D&amp;ca=1%3AeJxTTMoPCuZlYGAwM9UzMtEzMjQEUqYAMjsELw%3D%3D&amp;includepodid=PeriodicTableLocation%3AElementData&amp;subpodindex=1&amp;numberofsubpods=1&amp;mag=4&amp;scantimeout=10&amp;podtimeout=10&amp;formattimeout=10&amp;parsetimeout=10" TargetMode="External"/><Relationship Id="rId220" Type="http://schemas.openxmlformats.org/officeDocument/2006/relationships/hyperlink" Target="https://mswolfram-prod-tm.office.net/webKernel/active/PodImage.api?input=wjson%7B%22t%22%3A%22e%22%2C%22d%22%3A%22Element%22%2C%22e%22%3A%22Praseodymium%22%7D&amp;ca=1%3AeJxTTMoPCuZlYGAwM9UzMtEzMjQEUqYAMjsELw%3D%3D&amp;includepodid=PeriodicTableLocation%3AElementData&amp;subpodindex=1&amp;numberofsubpods=1&amp;mag=4&amp;scantimeout=10&amp;podtimeout=10&amp;formattimeout=10&amp;parsetimeout=10" TargetMode="External"/><Relationship Id="rId225" Type="http://schemas.openxmlformats.org/officeDocument/2006/relationships/hyperlink" Target="https://mswolfram-cdn-prod.office.net/waimage/hset040/a0b/a0bf3893e3d912a549840715f9b30c1f_v001s.jpg" TargetMode="External"/><Relationship Id="rId241" Type="http://schemas.openxmlformats.org/officeDocument/2006/relationships/hyperlink" Target="https://mswolfram-cdn-prod.office.net/waimage/hset040/427/427c4a047f0c8fb81a7939708545713d_v001s.jpg" TargetMode="External"/><Relationship Id="rId246" Type="http://schemas.openxmlformats.org/officeDocument/2006/relationships/hyperlink" Target="https://mswolfram-prod-tm.office.net/webKernel/active/PodImage.api?input=wjson%7B%22t%22%3A%22e%22%2C%22d%22%3A%22Element%22%2C%22e%22%3A%22Actinium%22%7D&amp;ca=1%3AeJxTTMoPCuZlYGAwM9UzMtEzMjQEUqYAMjsELw%3D%3D&amp;includepodid=PeriodicTableLocation%3AElementData&amp;subpodindex=1&amp;numberofsubpods=1&amp;mag=4&amp;scantimeout=10&amp;podtimeout=10&amp;formattimeout=10&amp;parsetimeout=10" TargetMode="External"/><Relationship Id="rId267" Type="http://schemas.openxmlformats.org/officeDocument/2006/relationships/hyperlink" Target="https://mswolfram-cdn-prod.office.net/waimage/hset040/71e/71e5e1b1e5fe75d28883670fc63c7053_v001s.jpg" TargetMode="External"/><Relationship Id="rId288" Type="http://schemas.openxmlformats.org/officeDocument/2006/relationships/hyperlink" Target="https://mswolfram-prod-tm.office.net/webKernel/active/PodImage.api?input=wjson%7B%22t%22%3A%22e%22%2C%22d%22%3A%22Chemical%22%2C%22e%22%3A%22Flucloxacillin%22%7D&amp;ca=1%3AeJxTTMoPCuZlYGAwM9UzMtEzMjQEUqYAMjsELw%3D%3D&amp;includepodid=PhaseDiagramPlot%3AChemicalData&amp;subpodindex=1&amp;numberofsubpods=1&amp;maxwidth=1500&amp;mag=5&amp;scantimeout=10&amp;podtimeout=10&amp;formattimeout=10&amp;parsetimeout=10" TargetMode="External"/><Relationship Id="rId15" Type="http://schemas.openxmlformats.org/officeDocument/2006/relationships/hyperlink" Target="https://mswolfram-prod-tm.office.net/webKernel/active/PodImage.api?input=wjson%7B%22t%22%3A%22e%22%2C%22d%22%3A%22Country%22%2C%22e%22%3A%22Russia%22%7D&amp;ca=1%3AeJxTTMoPCuZhYGAwMtEzNtWzNNYzNLAAAC4DBAE%3D&amp;includepodid=Location%3ACountryData&amp;subpodindex=1&amp;numberofsubpods=1&amp;width=1000&amp;scantimeout=10&amp;podtimeout=10&amp;formattimeout=10&amp;parsetimeout=10" TargetMode="External"/><Relationship Id="rId36" Type="http://schemas.openxmlformats.org/officeDocument/2006/relationships/hyperlink" Target="https://mswolfram-cdn-prod.office.net/waimage/hset040/b41/b41f6f2a3745d137d187b35714ccdeb9_v001s.jpg" TargetMode="External"/><Relationship Id="rId57" Type="http://schemas.openxmlformats.org/officeDocument/2006/relationships/hyperlink" Target="https://mswolfram-cdn-prod.office.net/waimage/hset040/e81/e81b3dd92bc2894aabbcb386ada3754a_v001s.jpg" TargetMode="External"/><Relationship Id="rId106" Type="http://schemas.openxmlformats.org/officeDocument/2006/relationships/hyperlink" Target="https://mswolfram-cdn-prod.office.net/waimage/hset040/e9c/e9c813427fefeee5b8786ed2b2797fc0_v001s.jpg" TargetMode="External"/><Relationship Id="rId127" Type="http://schemas.openxmlformats.org/officeDocument/2006/relationships/hyperlink" Target="https://mswolfram-cdn-prod.office.net/waimage/hset040/1cb/1cb153bd7ebf55ac0b863e1d96baef0c_v001s.jpg" TargetMode="External"/><Relationship Id="rId262" Type="http://schemas.openxmlformats.org/officeDocument/2006/relationships/hyperlink" Target="https://mswolfram-prod-tm.office.net/webKernel/active/PodImage.api?input=wjson%7B%22t%22%3A%22e%22%2C%22d%22%3A%22Element%22%2C%22e%22%3A%22Berkelium%22%7D&amp;ca=1%3AeJxTTMoPCuZlYGAwM9UzMtEzMjQEUqYAMjsELw%3D%3D&amp;includepodid=PeriodicTableLocation%3AElementData&amp;subpodindex=1&amp;numberofsubpods=1&amp;mag=4&amp;scantimeout=10&amp;podtimeout=10&amp;formattimeout=10&amp;parsetimeout=10" TargetMode="External"/><Relationship Id="rId283" Type="http://schemas.openxmlformats.org/officeDocument/2006/relationships/hyperlink" Target="https://mswolfram-prod-tm.office.net/webKernel/active/PodImage.api?input=wjson%7B%22t%22%3A%22e%22%2C%22d%22%3A%22Chemical%22%2C%22e%22%3A%22CarbonDioxide%22%7D&amp;ca=1%3AeJxTTMoPCuZlYGAwM9UzMtEzMjQEUqYAMjsELw%3D%3D&amp;includepodid=StructureDiagramPod%3AChemicalData&amp;subpodindex=1&amp;numberofsubpods=1&amp;maxwidth=1500&amp;mag=5&amp;scantimeout=10&amp;podtimeout=10&amp;formattimeout=10&amp;parsetimeout=10" TargetMode="External"/><Relationship Id="rId313" Type="http://schemas.openxmlformats.org/officeDocument/2006/relationships/hyperlink" Target="https://mswolfram-prod-tm.office.net/webKernel/active/PodImage.api?input=wjson%7B%22t%22%3A%22e%22%2C%22d%22%3A%22Chemical%22%2C%22e%22%3A%22Rolitetracycline%22%7D&amp;ca=1%3AeJxTTMoPCuZlYGAwM9UzMtEzMjQEUqYAMjsELw%3D%3D&amp;includepodid=PhaseDiagramPlot%3AChemicalData&amp;subpodindex=1&amp;numberofsubpods=1&amp;maxwidth=1500&amp;mag=5&amp;scantimeout=10&amp;podtimeout=10&amp;formattimeout=10&amp;parsetimeout=10" TargetMode="External"/><Relationship Id="rId318" Type="http://schemas.openxmlformats.org/officeDocument/2006/relationships/hyperlink" Target="https://mswolfram-prod-tm.office.net/webKernel/active/PodImage.api?input=wjson%7B%22t%22%3A%22e%22%2C%22d%22%3A%22Element%22%2C%22e%22%3A%22Cl%22%7D&amp;ca=1%3AeJxTTMoPCuZlYGAwM9UzMtEzMjQEUqYAMjsELw%3D%3D&amp;includepodid=PeriodicTableLocation%3AElementData&amp;subpodindex=1&amp;numberofsubpods=1&amp;mag=4&amp;scantimeout=10&amp;podtimeout=10&amp;formattimeout=10&amp;parsetimeout=10" TargetMode="External"/><Relationship Id="rId339" Type="http://schemas.openxmlformats.org/officeDocument/2006/relationships/hyperlink" Target="https://mswolfram-prod-tm.office.net/webKernel/active/PodImage.api?input=wjson%7B%22t%22%3A%22e%22%2C%22d%22%3A%22Chemical%22%2C%22e%22%3A%22Water%22%7D&amp;ca=1%3AeJxTTMoPCuZlYGAwM9UzMtEzMjQEUqYAMjsELw%3D%3D&amp;includepodid=3DStructure%3AChemicalData&amp;subpodindex=1&amp;numberofsubpods=1&amp;mag=2&amp;scantimeout=10&amp;podtimeout=10&amp;formattimeout=10&amp;parsetimeout=10" TargetMode="External"/><Relationship Id="rId10" Type="http://schemas.openxmlformats.org/officeDocument/2006/relationships/hyperlink" Target="https://mswolfram-cdn-prod.office.net/waimage/hset006/3c2/3c2cf1cc4c9ebabd9f35d89d728b959d_v001ms.png" TargetMode="External"/><Relationship Id="rId31" Type="http://schemas.openxmlformats.org/officeDocument/2006/relationships/hyperlink" Target="https://mswolfram-prod-tm.office.net/webKernel/active/PodImage.api?input=wjson%7B%22t%22%3A%22e%22%2C%22d%22%3A%22Country%22%2C%22e%22%3A%22Spain%22%7D&amp;ca=1%3AeJxTTMoPCuZhYGAwMtEzNtWzNNYzNLAAAC4DBAE%3D&amp;includepodid=Location%3ACountryData&amp;subpodindex=1&amp;numberofsubpods=1&amp;width=1000&amp;scantimeout=10&amp;podtimeout=10&amp;formattimeout=10&amp;parsetimeout=10" TargetMode="External"/><Relationship Id="rId52" Type="http://schemas.openxmlformats.org/officeDocument/2006/relationships/hyperlink" Target="https://mswolfram-prod-tm.office.net/webKernel/active/PodImage.api?input=wjson%7B%22t%22%3A%22e%22%2C%22d%22%3A%22Element%22%2C%22e%22%3A%22Neon%22%7D&amp;ca=1%3AeJxTTMoPCuZlYGAwM9UzMtEzMjQEUqYAMjsELw%3D%3D&amp;includepodid=PeriodicTableLocation%3AElementData&amp;subpodindex=1&amp;numberofsubpods=1&amp;mag=4&amp;scantimeout=10&amp;podtimeout=10&amp;formattimeout=10&amp;parsetimeout=10" TargetMode="External"/><Relationship Id="rId73" Type="http://schemas.openxmlformats.org/officeDocument/2006/relationships/hyperlink" Target="https://mswolfram-prod-tm.office.net/webKernel/active/PodImage.api?input=wjson%7B%22t%22%3A%22e%22%2C%22d%22%3A%22Element%22%2C%22e%22%3A%22Calcium%22%7D&amp;ca=1%3AeJxTTMoPCuZlYGAwM9UzMtEzMjQEUqYAMjsELw%3D%3D&amp;includepodid=PeriodicTableLocation%3AElementData&amp;subpodindex=1&amp;numberofsubpods=1&amp;mag=4&amp;scantimeout=10&amp;podtimeout=10&amp;formattimeout=10&amp;parsetimeout=10" TargetMode="External"/><Relationship Id="rId78" Type="http://schemas.openxmlformats.org/officeDocument/2006/relationships/hyperlink" Target="https://mswolfram-cdn-prod.office.net/waimage/hset040/08d/08d4f2c654919d901fa9aa3315f12ec8_v001s.jpg" TargetMode="External"/><Relationship Id="rId94" Type="http://schemas.openxmlformats.org/officeDocument/2006/relationships/hyperlink" Target="https://mswolfram-cdn-prod.office.net/waimage/hset040/480/480f996eb80815609df9457b266c75fa_v001s.jpg" TargetMode="External"/><Relationship Id="rId99" Type="http://schemas.openxmlformats.org/officeDocument/2006/relationships/hyperlink" Target="https://mswolfram-prod-tm.office.net/webKernel/active/PodImage.api?input=wjson%7B%22t%22%3A%22e%22%2C%22d%22%3A%22Element%22%2C%22e%22%3A%22Gallium%22%7D&amp;ca=1%3AeJxTTMoPCuZlYGAwM9UzMtEzMjQEUqYAMjsELw%3D%3D&amp;includepodid=PeriodicTableLocation%3AElementData&amp;subpodindex=1&amp;numberofsubpods=1&amp;mag=4&amp;scantimeout=10&amp;podtimeout=10&amp;formattimeout=10&amp;parsetimeout=10" TargetMode="External"/><Relationship Id="rId101" Type="http://schemas.openxmlformats.org/officeDocument/2006/relationships/hyperlink" Target="https://mswolfram-prod-tm.office.net/webKernel/active/PodImage.api?input=wjson%7B%22t%22%3A%22e%22%2C%22d%22%3A%22Element%22%2C%22e%22%3A%22Germanium%22%7D&amp;ca=1%3AeJxTTMoPCuZlYGAwM9UzMtEzMjQEUqYAMjsELw%3D%3D&amp;includepodid=PeriodicTableLocation%3AElementData&amp;subpodindex=1&amp;numberofsubpods=1&amp;mag=4&amp;scantimeout=10&amp;podtimeout=10&amp;formattimeout=10&amp;parsetimeout=10" TargetMode="External"/><Relationship Id="rId122" Type="http://schemas.openxmlformats.org/officeDocument/2006/relationships/hyperlink" Target="https://mswolfram-prod-tm.office.net/webKernel/active/PodImage.api?input=wjson%7B%22t%22%3A%22e%22%2C%22d%22%3A%22Element%22%2C%22e%22%3A%22Molybdenum%22%7D&amp;ca=1%3AeJxTTMoPCuZlYGAwM9UzMtEzMjQEUqYAMjsELw%3D%3D&amp;includepodid=PeriodicTableLocation%3AElementData&amp;subpodindex=1&amp;numberofsubpods=1&amp;mag=4&amp;scantimeout=10&amp;podtimeout=10&amp;formattimeout=10&amp;parsetimeout=10" TargetMode="External"/><Relationship Id="rId143" Type="http://schemas.openxmlformats.org/officeDocument/2006/relationships/hyperlink" Target="https://mswolfram-cdn-prod.office.net/waimage/hset006/fcc/fccc5e135f0116d81ee94df8534cbf1e_v001ms.png" TargetMode="External"/><Relationship Id="rId148" Type="http://schemas.openxmlformats.org/officeDocument/2006/relationships/hyperlink" Target="https://mswolfram-prod-tm.office.net/webKernel/active/PodImage.api?input=wjson%7B%22t%22%3A%22e%22%2C%22d%22%3A%22Element%22%2C%22e%22%3A%22Xenon%22%7D&amp;ca=1%3AeJxTTMoPCuZlYGAwM9UzMtEzMjQEUqYAMjsELw%3D%3D&amp;includepodid=PeriodicTableLocation%3AElementData&amp;subpodindex=1&amp;numberofsubpods=1&amp;mag=4&amp;scantimeout=10&amp;podtimeout=10&amp;formattimeout=10&amp;parsetimeout=10" TargetMode="External"/><Relationship Id="rId164" Type="http://schemas.openxmlformats.org/officeDocument/2006/relationships/hyperlink" Target="https://mswolfram-prod-tm.office.net/webKernel/active/PodImage.api?input=wjson%7B%22t%22%3A%22e%22%2C%22d%22%3A%22Element%22%2C%22e%22%3A%22Iridium%22%7D&amp;ca=1%3AeJxTTMoPCuZlYGAwM9UzMtEzMjQEUqYAMjsELw%3D%3D&amp;includepodid=PeriodicTableLocation%3AElementData&amp;subpodindex=1&amp;numberofsubpods=1&amp;mag=4&amp;scantimeout=10&amp;podtimeout=10&amp;formattimeout=10&amp;parsetimeout=10" TargetMode="External"/><Relationship Id="rId169" Type="http://schemas.openxmlformats.org/officeDocument/2006/relationships/hyperlink" Target="https://mswolfram-cdn-prod.office.net/waimage/hset040/b8a/b8ab779013f7af0785113af233d6ec3d_v001s.jpg" TargetMode="External"/><Relationship Id="rId185" Type="http://schemas.openxmlformats.org/officeDocument/2006/relationships/hyperlink" Target="https://mswolfram-cdn-prod.office.net/waimage/hset040/f03/f03e15cf317d75ba30f8e99489c8f537_v001s.jpg" TargetMode="External"/><Relationship Id="rId334" Type="http://schemas.openxmlformats.org/officeDocument/2006/relationships/hyperlink" Target="https://mswolfram-prod-tm.office.net/webKernel/active/PodImage.api?input=wjson%7B%22t%22%3A%22e%22%2C%22d%22%3A%22Chemical%22%2C%22e%22%3A%22UraniumDioxide%22%7D&amp;ca=1%3AeJxTTMoPCuZlYGAwM9UzMtEzMjQEUqYAMjsELw%3D%3D&amp;includepodid=3DStructure%3AChemicalData&amp;subpodindex=1&amp;numberofsubpods=1&amp;mag=2&amp;scantimeout=10&amp;podtimeout=10&amp;formattimeout=10&amp;parsetimeout=10" TargetMode="External"/><Relationship Id="rId278" Type="http://schemas.openxmlformats.org/officeDocument/2006/relationships/image" Target="../media/image15.api"/><Relationship Id="rId4" Type="http://schemas.openxmlformats.org/officeDocument/2006/relationships/hyperlink" Target="https://mswolfram-cdn-prod.office.net/waimage/hset006/c85/c85dae8427907b96d8a54a5521c1b8a3_v001ms.png" TargetMode="External"/><Relationship Id="rId9" Type="http://schemas.openxmlformats.org/officeDocument/2006/relationships/hyperlink" Target="https://mswolfram-prod-tm.office.net/webKernel/active/PodImage.api?input=wjson%7B%22t%22%3A%22e%22%2C%22d%22%3A%22Country%22%2C%22e%22%3A%22India%22%7D&amp;ca=1%3AeJxTTMoPCuZhYGAwMtEzNtWzNNYzNLAAAC4DBAE%3D&amp;includepodid=Location%3ACountryData&amp;subpodindex=1&amp;numberofsubpods=1&amp;width=1000&amp;scantimeout=10&amp;podtimeout=10&amp;formattimeout=10&amp;parsetimeout=10" TargetMode="External"/><Relationship Id="rId180" Type="http://schemas.openxmlformats.org/officeDocument/2006/relationships/hyperlink" Target="https://mswolfram-prod-tm.office.net/webKernel/active/PodImage.api?input=wjson%7B%22t%22%3A%22e%22%2C%22d%22%3A%22Element%22%2C%22e%22%3A%22Polonium%22%7D&amp;ca=1%3AeJxTTMoPCuZlYGAwM9UzMtEzMjQEUqYAMjsELw%3D%3D&amp;includepodid=PeriodicTableLocation%3AElementData&amp;subpodindex=1&amp;numberofsubpods=1&amp;mag=4&amp;scantimeout=10&amp;podtimeout=10&amp;formattimeout=10&amp;parsetimeout=10" TargetMode="External"/><Relationship Id="rId210" Type="http://schemas.openxmlformats.org/officeDocument/2006/relationships/hyperlink" Target="https://mswolfram-prod-tm.office.net/webKernel/active/PodImage.api?input=wjson%7B%22t%22%3A%22e%22%2C%22d%22%3A%22Element%22%2C%22e%22%3A%22Flerovium%22%7D&amp;ca=1%3AeJxTTMoPCuZlYGAwM9UzMtEzMjQEUqYAMjsELw%3D%3D&amp;includepodid=PeriodicTableLocation%3AElementData&amp;subpodindex=1&amp;numberofsubpods=1&amp;mag=4&amp;scantimeout=10&amp;podtimeout=10&amp;formattimeout=10&amp;parsetimeout=10" TargetMode="External"/><Relationship Id="rId215" Type="http://schemas.openxmlformats.org/officeDocument/2006/relationships/hyperlink" Target="https://mswolfram-cdn-prod.office.net/waimage/hset040/dd9/dd9ade6c26cf605a2eae650d89caff76_v001s.jpg" TargetMode="External"/><Relationship Id="rId236" Type="http://schemas.openxmlformats.org/officeDocument/2006/relationships/hyperlink" Target="https://mswolfram-prod-tm.office.net/webKernel/active/PodImage.api?input=wjson%7B%22t%22%3A%22e%22%2C%22d%22%3A%22Element%22%2C%22e%22%3A%22Holmium%22%7D&amp;ca=1%3AeJxTTMoPCuZlYGAwM9UzMtEzMjQEUqYAMjsELw%3D%3D&amp;includepodid=PeriodicTableLocation%3AElementData&amp;subpodindex=1&amp;numberofsubpods=1&amp;mag=4&amp;scantimeout=10&amp;podtimeout=10&amp;formattimeout=10&amp;parsetimeout=10" TargetMode="External"/><Relationship Id="rId257" Type="http://schemas.openxmlformats.org/officeDocument/2006/relationships/hyperlink" Target="https://mswolfram-cdn-prod.office.net/waimage/hset040/8c2/8c22842a18d8452d55845e59d29eef25_v001s.jpg" TargetMode="External"/><Relationship Id="rId26" Type="http://schemas.openxmlformats.org/officeDocument/2006/relationships/hyperlink" Target="https://mswolfram-cdn-prod.office.net/waimage/hset006/b8d/b8d9cf33c1ec11916450bc8c786a3a6c_v001ms.png" TargetMode="External"/><Relationship Id="rId231" Type="http://schemas.openxmlformats.org/officeDocument/2006/relationships/hyperlink" Target="https://mswolfram-cdn-prod.office.net/waimage/hset040/8a1/8a16ae993f3f3d2db91f3c8db9b08e64_v001s.jpg" TargetMode="External"/><Relationship Id="rId252" Type="http://schemas.openxmlformats.org/officeDocument/2006/relationships/hyperlink" Target="https://mswolfram-prod-tm.office.net/webKernel/active/PodImage.api?input=wjson%7B%22t%22%3A%22e%22%2C%22d%22%3A%22Element%22%2C%22e%22%3A%22Uranium%22%7D&amp;ca=1%3AeJxTTMoPCuZlYGAwM9UzMtEzMjQEUqYAMjsELw%3D%3D&amp;includepodid=PeriodicTableLocation%3AElementData&amp;subpodindex=1&amp;numberofsubpods=1&amp;mag=4&amp;scantimeout=10&amp;podtimeout=10&amp;formattimeout=10&amp;parsetimeout=10" TargetMode="External"/><Relationship Id="rId273" Type="http://schemas.openxmlformats.org/officeDocument/2006/relationships/hyperlink" Target="https://mswolfram-cdn-prod.office.net/waimage/hset040/52b/52ba34e2b9bbe2905ba12571b7de3e0f_v001s.jpg" TargetMode="External"/><Relationship Id="rId294" Type="http://schemas.openxmlformats.org/officeDocument/2006/relationships/hyperlink" Target="https://mswolfram-prod-tm.office.net/webKernel/active/PodImage.api?input=wjson%7B%22t%22%3A%22e%22%2C%22d%22%3A%22Chemical%22%2C%22e%22%3A%22Doxycycline%22%7D&amp;ca=1%3AeJxTTMoPCuZlYGAwM9UzMtEzMjQEUqYAMjsELw%3D%3D&amp;includepodid=3DStructure%3AChemicalData&amp;subpodindex=1&amp;numberofsubpods=1&amp;mag=2&amp;scantimeout=10&amp;podtimeout=10&amp;formattimeout=10&amp;parsetimeout=10" TargetMode="External"/><Relationship Id="rId308" Type="http://schemas.openxmlformats.org/officeDocument/2006/relationships/hyperlink" Target="https://mswolfram-prod-tm.office.net/webKernel/active/PodImage.api?input=wjson%7B%22t%22%3A%22e%22%2C%22d%22%3A%22Chemical%22%2C%22e%22%3A%22Minocycline%22%7D&amp;ca=1%3AeJxTTMoPCuZlYGAwM9UzMtEzMjQEUqYAMjsELw%3D%3D&amp;includepodid=StructureDiagramPod%3AChemicalData&amp;subpodindex=1&amp;numberofsubpods=1&amp;maxwidth=1500&amp;mag=5&amp;scantimeout=10&amp;podtimeout=10&amp;formattimeout=10&amp;parsetimeout=10" TargetMode="External"/><Relationship Id="rId329" Type="http://schemas.openxmlformats.org/officeDocument/2006/relationships/hyperlink" Target="https://mswolfram-prod-tm.office.net/webKernel/active/PodImage.api?input=wjson%7B%22t%22%3A%22e%22%2C%22d%22%3A%22Chemical%22%2C%22e%22%3A%22SodiumChloride%22%7D&amp;ca=1%3AeJxTTMoPCuZlYGAwM9UzMtEzMjQEUqYAMjsELw%3D%3D&amp;includepodid=3DStructure%3AChemicalData&amp;subpodindex=1&amp;numberofsubpods=1&amp;mag=2&amp;scantimeout=10&amp;podtimeout=10&amp;formattimeout=10&amp;parsetimeout=10" TargetMode="External"/><Relationship Id="rId47" Type="http://schemas.openxmlformats.org/officeDocument/2006/relationships/hyperlink" Target="https://mswolfram-cdn-prod.office.net/waimage/hset028/d72/d72d39a3c10c082921f153bb75c9e0f5_v001s.jpg" TargetMode="External"/><Relationship Id="rId68" Type="http://schemas.openxmlformats.org/officeDocument/2006/relationships/hyperlink" Target="https://mswolfram-cdn-prod.office.net/waimage/hset040/6bd/6bd1251f45eb7c7d5506fea7828127c9_v001s.jpg" TargetMode="External"/><Relationship Id="rId89" Type="http://schemas.openxmlformats.org/officeDocument/2006/relationships/hyperlink" Target="https://mswolfram-prod-tm.office.net/webKernel/active/PodImage.api?input=wjson%7B%22t%22%3A%22e%22%2C%22d%22%3A%22Element%22%2C%22e%22%3A%22Iron%22%7D&amp;ca=1%3AeJxTTMoPCuZlYGAwM9UzMtEzMjQEUqYAMjsELw%3D%3D&amp;includepodid=PeriodicTableLocation%3AElementData&amp;subpodindex=1&amp;numberofsubpods=1&amp;mag=4&amp;scantimeout=10&amp;podtimeout=10&amp;formattimeout=10&amp;parsetimeout=10" TargetMode="External"/><Relationship Id="rId112" Type="http://schemas.openxmlformats.org/officeDocument/2006/relationships/hyperlink" Target="https://mswolfram-cdn-prod.office.net/waimage/hset040/bbe/bbeb7eb126f29a31b2badf5174505e43_v001s.jpg" TargetMode="External"/><Relationship Id="rId133" Type="http://schemas.openxmlformats.org/officeDocument/2006/relationships/hyperlink" Target="https://mswolfram-cdn-prod.office.net/waimage/hset040/e9b/e9b56c103ed1b2743c11119c3066f2dd_v001s.jpg" TargetMode="External"/><Relationship Id="rId154" Type="http://schemas.openxmlformats.org/officeDocument/2006/relationships/hyperlink" Target="https://mswolfram-prod-tm.office.net/webKernel/active/PodImage.api?input=wjson%7B%22t%22%3A%22e%22%2C%22d%22%3A%22Element%22%2C%22e%22%3A%22Hafnium%22%7D&amp;ca=1%3AeJxTTMoPCuZlYGAwM9UzMtEzMjQEUqYAMjsELw%3D%3D&amp;includepodid=PeriodicTableLocation%3AElementData&amp;subpodindex=1&amp;numberofsubpods=1&amp;mag=4&amp;scantimeout=10&amp;podtimeout=10&amp;formattimeout=10&amp;parsetimeout=10" TargetMode="External"/><Relationship Id="rId175" Type="http://schemas.openxmlformats.org/officeDocument/2006/relationships/hyperlink" Target="https://mswolfram-cdn-prod.office.net/waimage/hset040/b7a/b7aea40e7f707bd0248d6b0a32ed0990_v001s.jpg" TargetMode="External"/><Relationship Id="rId340" Type="http://schemas.openxmlformats.org/officeDocument/2006/relationships/hyperlink" Target="https://mswolfram-prod-tm.office.net/webKernel/active/PodImage.api?input=wjson%7B%22t%22%3A%22e%22%2C%22d%22%3A%22Chemical%22%2C%22e%22%3A%22Water%22%7D&amp;ca=1%3AeJxTTMoPCuZlYGAwM9UzMtEzMjQEUqYAMjsELw%3D%3D&amp;includepodid=PhaseDiagramPlot%3AChemicalData&amp;subpodindex=1&amp;numberofsubpods=1&amp;maxwidth=1500&amp;mag=5&amp;scantimeout=10&amp;podtimeout=10&amp;formattimeout=10&amp;parsetimeout=10" TargetMode="External"/><Relationship Id="rId196" Type="http://schemas.openxmlformats.org/officeDocument/2006/relationships/hyperlink" Target="https://mswolfram-prod-tm.office.net/webKernel/active/PodImage.api?input=wjson%7B%22t%22%3A%22e%22%2C%22d%22%3A%22Element%22%2C%22e%22%3A%22Bohrium%22%7D&amp;ca=1%3AeJxTTMoPCuZlYGAwM9UzMtEzMjQEUqYAMjsELw%3D%3D&amp;includepodid=PeriodicTableLocation%3AElementData&amp;subpodindex=1&amp;numberofsubpods=1&amp;mag=4&amp;scantimeout=10&amp;podtimeout=10&amp;formattimeout=10&amp;parsetimeout=10" TargetMode="External"/><Relationship Id="rId200" Type="http://schemas.openxmlformats.org/officeDocument/2006/relationships/hyperlink" Target="https://mswolfram-prod-tm.office.net/webKernel/active/PodImage.api?input=wjson%7B%22t%22%3A%22e%22%2C%22d%22%3A%22Element%22%2C%22e%22%3A%22Meitnerium%22%7D&amp;ca=1%3AeJxTTMoPCuZlYGAwM9UzMtEzMjQEUqYAMjsELw%3D%3D&amp;includepodid=PeriodicTableLocation%3AElementData&amp;subpodindex=1&amp;numberofsubpods=1&amp;mag=4&amp;scantimeout=10&amp;podtimeout=10&amp;formattimeout=10&amp;parsetimeout=10" TargetMode="External"/><Relationship Id="rId284" Type="http://schemas.openxmlformats.org/officeDocument/2006/relationships/image" Target="../media/image26.api"/><Relationship Id="rId16" Type="http://schemas.openxmlformats.org/officeDocument/2006/relationships/hyperlink" Target="https://mswolfram-cdn-prod.office.net/waimage/hset006/7da/7da26f8c488edef9fd8215144da68844_v001ms.png" TargetMode="External"/><Relationship Id="rId221" Type="http://schemas.openxmlformats.org/officeDocument/2006/relationships/hyperlink" Target="https://mswolfram-cdn-prod.office.net/waimage/hset040/e23/e23fd5b58dc7fd2fd42281062eb33dc2_v001s.jpg" TargetMode="External"/><Relationship Id="rId242" Type="http://schemas.openxmlformats.org/officeDocument/2006/relationships/hyperlink" Target="https://mswolfram-prod-tm.office.net/webKernel/active/PodImage.api?input=wjson%7B%22t%22%3A%22e%22%2C%22d%22%3A%22Element%22%2C%22e%22%3A%22Ytterbium%22%7D&amp;ca=1%3AeJxTTMoPCuZlYGAwM9UzMtEzMjQEUqYAMjsELw%3D%3D&amp;includepodid=PeriodicTableLocation%3AElementData&amp;subpodindex=1&amp;numberofsubpods=1&amp;mag=4&amp;scantimeout=10&amp;podtimeout=10&amp;formattimeout=10&amp;parsetimeout=10" TargetMode="External"/><Relationship Id="rId263" Type="http://schemas.openxmlformats.org/officeDocument/2006/relationships/hyperlink" Target="https://mswolfram-cdn-prod.office.net/waimage/hset040/f94/f94640a2ca3363aa7e746ee759816e3b_v001s.jpg" TargetMode="External"/><Relationship Id="rId319" Type="http://schemas.openxmlformats.org/officeDocument/2006/relationships/hyperlink" Target="https://mswolfram-prod-tm.office.net/webKernel/active/PodImage.api?input=wjson%7B%22t%22%3A%22e%22%2C%22d%22%3A%22Element%22%2C%22e%22%3A%22F%22%7D&amp;ca=1%3AeJxTTMoPCuZlYGAwM9UzMtEzMjQEUqYAMjsELw%3D%3D&amp;includepodid=PeriodicTableLocation%3AElementData&amp;subpodindex=1&amp;numberofsubpods=1&amp;mag=4&amp;scantimeout=10&amp;podtimeout=10&amp;formattimeout=10&amp;parsetimeout=10" TargetMode="External"/><Relationship Id="rId37" Type="http://schemas.openxmlformats.org/officeDocument/2006/relationships/hyperlink" Target="https://mswolfram-prod-tm.office.net/webKernel/active/PodImage.api?input=wjson%7B%22t%22%3A%22e%22%2C%22d%22%3A%22Element%22%2C%22e%22%3A%22Boron%22%7D&amp;ca=1%3AeJxTTMoPCuZlYGAwM9UzMtEzMjQEUqYAMjsELw%3D%3D&amp;includepodid=PeriodicTableLocation%3AElementData&amp;subpodindex=1&amp;numberofsubpods=1&amp;mag=4&amp;scantimeout=10&amp;podtimeout=10&amp;formattimeout=10&amp;parsetimeout=10" TargetMode="External"/><Relationship Id="rId58" Type="http://schemas.openxmlformats.org/officeDocument/2006/relationships/hyperlink" Target="https://mswolfram-prod-tm.office.net/webKernel/active/PodImage.api?input=wjson%7B%22t%22%3A%22e%22%2C%22d%22%3A%22Element%22%2C%22e%22%3A%22Aluminum%22%7D&amp;ca=1%3AeJxTTMoPCuZlYGAwM9UzMtEzMjQEUqYAMjsELw%3D%3D&amp;includepodid=PeriodicTableLocation%3AElementData&amp;subpodindex=1&amp;numberofsubpods=1&amp;mag=4&amp;scantimeout=10&amp;podtimeout=10&amp;formattimeout=10&amp;parsetimeout=10" TargetMode="External"/><Relationship Id="rId79" Type="http://schemas.openxmlformats.org/officeDocument/2006/relationships/hyperlink" Target="https://mswolfram-prod-tm.office.net/webKernel/active/PodImage.api?input=wjson%7B%22t%22%3A%22e%22%2C%22d%22%3A%22Element%22%2C%22e%22%3A%22Vanadium%22%7D&amp;ca=1%3AeJxTTMoPCuZlYGAwM9UzMtEzMjQEUqYAMjsELw%3D%3D&amp;includepodid=PeriodicTableLocation%3AElementData&amp;subpodindex=1&amp;numberofsubpods=1&amp;mag=4&amp;scantimeout=10&amp;podtimeout=10&amp;formattimeout=10&amp;parsetimeout=10" TargetMode="External"/><Relationship Id="rId102" Type="http://schemas.openxmlformats.org/officeDocument/2006/relationships/hyperlink" Target="https://mswolfram-cdn-prod.office.net/waimage/hset040/e1e/e1e229ad631dab03c5564292954892a3_v001s.jpg" TargetMode="External"/><Relationship Id="rId123" Type="http://schemas.openxmlformats.org/officeDocument/2006/relationships/hyperlink" Target="https://mswolfram-cdn-prod.office.net/waimage/hset040/032/0323a589eb8ba6de8939333407f90b51_v001s.jpg" TargetMode="External"/><Relationship Id="rId144" Type="http://schemas.openxmlformats.org/officeDocument/2006/relationships/hyperlink" Target="https://mswolfram-prod-tm.office.net/webKernel/active/PodImage.api?input=wjson%7B%22t%22%3A%22e%22%2C%22d%22%3A%22Country%22%2C%22e%22%3A%22Romania%22%7D&amp;ca=1%3AeJxTTMoPCuZhYGAwMtEzNtWzNNYzNLAAAC4DBAE%3D&amp;includepodid=Location%3ACountryData&amp;subpodindex=1&amp;numberofsubpods=1&amp;width=1000&amp;scantimeout=10&amp;podtimeout=10&amp;formattimeout=10&amp;parsetimeout=10" TargetMode="External"/><Relationship Id="rId330" Type="http://schemas.openxmlformats.org/officeDocument/2006/relationships/hyperlink" Target="https://mswolfram-prod-tm.office.net/webKernel/active/PodImage.api?input=wjson%7B%22t%22%3A%22e%22%2C%22d%22%3A%22Chemical%22%2C%22e%22%3A%22SodiumChloride%22%7D&amp;ca=1%3AeJxTTMoPCuZlYGAwM9UzMtEzMjQEUqYAMjsELw%3D%3D&amp;includepodid=PhaseDiagramPlot%3AChemicalData&amp;subpodindex=1&amp;numberofsubpods=1&amp;maxwidth=1500&amp;mag=5&amp;scantimeout=10&amp;podtimeout=10&amp;formattimeout=10&amp;parsetimeout=10" TargetMode="External"/><Relationship Id="rId90" Type="http://schemas.openxmlformats.org/officeDocument/2006/relationships/hyperlink" Target="https://mswolfram-cdn-prod.office.net/waimage/hset040/2e5/2e52560b7c7aa6aeace81a919e283602_v001s.jpg" TargetMode="External"/><Relationship Id="rId165" Type="http://schemas.openxmlformats.org/officeDocument/2006/relationships/hyperlink" Target="https://mswolfram-cdn-prod.office.net/waimage/hset040/b9c/b9cb399f9530145b0e479a7d94fc4a36_v001s.jpg" TargetMode="External"/><Relationship Id="rId186" Type="http://schemas.openxmlformats.org/officeDocument/2006/relationships/hyperlink" Target="https://mswolfram-prod-tm.office.net/webKernel/active/PodImage.api?input=wjson%7B%22t%22%3A%22e%22%2C%22d%22%3A%22Element%22%2C%22e%22%3A%22Francium%22%7D&amp;ca=1%3AeJxTTMoPCuZlYGAwM9UzMtEzMjQEUqYAMjsELw%3D%3D&amp;includepodid=PeriodicTableLocation%3AElementData&amp;subpodindex=1&amp;numberofsubpods=1&amp;mag=4&amp;scantimeout=10&amp;podtimeout=10&amp;formattimeout=10&amp;parsetimeout=10" TargetMode="External"/><Relationship Id="rId211" Type="http://schemas.openxmlformats.org/officeDocument/2006/relationships/hyperlink" Target="https://mswolfram-prod-tm.office.net/webKernel/active/PodImage.api?input=wjson%7B%22t%22%3A%22e%22%2C%22d%22%3A%22Element%22%2C%22e%22%3A%22Moscovium%22%7D&amp;ca=1%3AeJxTTMoPCuZlYGAwM9UzMtEzMjQEUqYAMjsELw%3D%3D&amp;includepodid=PeriodicTableLocation%3AElementData&amp;subpodindex=1&amp;numberofsubpods=1&amp;mag=4&amp;scantimeout=10&amp;podtimeout=10&amp;formattimeout=10&amp;parsetimeout=10" TargetMode="External"/><Relationship Id="rId232" Type="http://schemas.openxmlformats.org/officeDocument/2006/relationships/hyperlink" Target="https://mswolfram-prod-tm.office.net/webKernel/active/PodImage.api?input=wjson%7B%22t%22%3A%22e%22%2C%22d%22%3A%22Element%22%2C%22e%22%3A%22Terbium%22%7D&amp;ca=1%3AeJxTTMoPCuZlYGAwM9UzMtEzMjQEUqYAMjsELw%3D%3D&amp;includepodid=PeriodicTableLocation%3AElementData&amp;subpodindex=1&amp;numberofsubpods=1&amp;mag=4&amp;scantimeout=10&amp;podtimeout=10&amp;formattimeout=10&amp;parsetimeout=10" TargetMode="External"/><Relationship Id="rId253" Type="http://schemas.openxmlformats.org/officeDocument/2006/relationships/hyperlink" Target="https://mswolfram-cdn-prod.office.net/waimage/hset040/5b0/5b0d033326fe048d8d3ea7ce98ccacb9_v001s.jpg" TargetMode="External"/><Relationship Id="rId274" Type="http://schemas.openxmlformats.org/officeDocument/2006/relationships/hyperlink" Target="https://mswolfram-prod-tm.office.net/webKernel/active/PodImage.api?input=wjson%7B%22t%22%3A%22e%22%2C%22d%22%3A%22Element%22%2C%22e%22%3A%22Lawrencium%22%7D&amp;ca=1%3AeJxTTMoPCuZlYGAwM9UzMtEzMjQEUqYAMjsELw%3D%3D&amp;includepodid=PeriodicTableLocation%3AElementData&amp;subpodindex=1&amp;numberofsubpods=1&amp;mag=4&amp;scantimeout=10&amp;podtimeout=10&amp;formattimeout=10&amp;parsetimeout=10" TargetMode="External"/><Relationship Id="rId295" Type="http://schemas.openxmlformats.org/officeDocument/2006/relationships/hyperlink" Target="https://mswolfram-prod-tm.office.net/webKernel/active/PodImage.api?input=wjson%7B%22t%22%3A%22e%22%2C%22d%22%3A%22Chemical%22%2C%22e%22%3A%22Doxycycline%22%7D&amp;ca=1%3AeJxTTMoPCuZlYGAwM9UzMtEzMjQEUqYAMjsELw%3D%3D&amp;includepodid=PhaseDiagramPlot%3AChemicalData&amp;subpodindex=1&amp;numberofsubpods=1&amp;maxwidth=1500&amp;mag=5&amp;scantimeout=10&amp;podtimeout=10&amp;formattimeout=10&amp;parsetimeout=10" TargetMode="External"/><Relationship Id="rId309" Type="http://schemas.openxmlformats.org/officeDocument/2006/relationships/hyperlink" Target="https://mswolfram-prod-tm.office.net/webKernel/active/PodImage.api?input=wjson%7B%22t%22%3A%22e%22%2C%22d%22%3A%22Chemical%22%2C%22e%22%3A%22Oxytetracycline%22%7D&amp;ca=1%3AeJxTTMoPCuZlYGAwM9UzMtEzMjQEUqYAMjsELw%3D%3D&amp;includepodid=3DStructure%3AChemicalData&amp;subpodindex=1&amp;numberofsubpods=1&amp;mag=2&amp;scantimeout=10&amp;podtimeout=10&amp;formattimeout=10&amp;parsetimeout=10" TargetMode="External"/><Relationship Id="rId27" Type="http://schemas.openxmlformats.org/officeDocument/2006/relationships/hyperlink" Target="https://mswolfram-prod-tm.office.net/webKernel/active/PodImage.api?input=wjson%7B%22t%22%3A%22e%22%2C%22d%22%3A%22Country%22%2C%22e%22%3A%22Switzerland%22%7D&amp;ca=1%3AeJxTTMoPCuZhYGAwMtEzNtWzNNYzNLAAAC4DBAE%3D&amp;includepodid=Location%3ACountryData&amp;subpodindex=1&amp;numberofsubpods=1&amp;width=1000&amp;scantimeout=10&amp;podtimeout=10&amp;formattimeout=10&amp;parsetimeout=10" TargetMode="External"/><Relationship Id="rId48" Type="http://schemas.openxmlformats.org/officeDocument/2006/relationships/hyperlink" Target="https://mswolfram-cdn-prod.office.net/waimage/hset040/811/811276f96643a6844c9ea090b79f23f5_v001s.jpg" TargetMode="External"/><Relationship Id="rId69" Type="http://schemas.openxmlformats.org/officeDocument/2006/relationships/hyperlink" Target="https://mswolfram-prod-tm.office.net/webKernel/active/PodImage.api?input=wjson%7B%22t%22%3A%22e%22%2C%22d%22%3A%22Element%22%2C%22e%22%3A%22Argon%22%7D&amp;ca=1%3AeJxTTMoPCuZlYGAwM9UzMtEzMjQEUqYAMjsELw%3D%3D&amp;includepodid=PeriodicTableLocation%3AElementData&amp;subpodindex=1&amp;numberofsubpods=1&amp;mag=4&amp;scantimeout=10&amp;podtimeout=10&amp;formattimeout=10&amp;parsetimeout=10" TargetMode="External"/><Relationship Id="rId113" Type="http://schemas.openxmlformats.org/officeDocument/2006/relationships/hyperlink" Target="https://mswolfram-prod-tm.office.net/webKernel/active/PodImage.api?input=wjson%7B%22t%22%3A%22e%22%2C%22d%22%3A%22Element%22%2C%22e%22%3A%22Strontium%22%7D&amp;ca=1%3AeJxTTMoPCuZlYGAwM9UzMtEzMjQEUqYAMjsELw%3D%3D&amp;includepodid=PeriodicTableLocation%3AElementData&amp;subpodindex=1&amp;numberofsubpods=1&amp;mag=4&amp;scantimeout=10&amp;podtimeout=10&amp;formattimeout=10&amp;parsetimeout=10" TargetMode="External"/><Relationship Id="rId134" Type="http://schemas.openxmlformats.org/officeDocument/2006/relationships/hyperlink" Target="https://mswolfram-prod-tm.office.net/webKernel/active/PodImage.api?input=wjson%7B%22t%22%3A%22e%22%2C%22d%22%3A%22Element%22%2C%22e%22%3A%22Cadmium%22%7D&amp;ca=1%3AeJxTTMoPCuZlYGAwM9UzMtEzMjQEUqYAMjsELw%3D%3D&amp;includepodid=PeriodicTableLocation%3AElementData&amp;subpodindex=1&amp;numberofsubpods=1&amp;mag=4&amp;scantimeout=10&amp;podtimeout=10&amp;formattimeout=10&amp;parsetimeout=10" TargetMode="External"/><Relationship Id="rId320" Type="http://schemas.openxmlformats.org/officeDocument/2006/relationships/hyperlink" Target="https://mswolfram-prod-tm.office.net/webKernel/active/PodImage.api?input=wjson%7B%22t%22%3A%22e%22%2C%22d%22%3A%22Element%22%2C%22e%22%3A%22S%22%7D&amp;ca=1%3AeJxTTMoPCuZlYGAwM9UzMtEzMjQEUqYAMjsELw%3D%3D&amp;includepodid=PeriodicTableLocation%3AElementData&amp;subpodindex=1&amp;numberofsubpods=1&amp;mag=4&amp;scantimeout=10&amp;podtimeout=10&amp;formattimeout=10&amp;parsetimeout=10" TargetMode="External"/><Relationship Id="rId80" Type="http://schemas.openxmlformats.org/officeDocument/2006/relationships/hyperlink" Target="https://mswolfram-cdn-prod.office.net/waimage/hset006/094/09435e98652375a3fe8a4cc5839d62c6_v001ms.png" TargetMode="External"/><Relationship Id="rId155" Type="http://schemas.openxmlformats.org/officeDocument/2006/relationships/hyperlink" Target="https://mswolfram-cdn-prod.office.net/waimage/hset040/fa5/fa50bfa0b8cccc5df9710c3639f5e709_v001s.jpg" TargetMode="External"/><Relationship Id="rId176" Type="http://schemas.openxmlformats.org/officeDocument/2006/relationships/hyperlink" Target="https://mswolfram-prod-tm.office.net/webKernel/active/PodImage.api?input=wjson%7B%22t%22%3A%22e%22%2C%22d%22%3A%22Element%22%2C%22e%22%3A%22Lead%22%7D&amp;ca=1%3AeJxTTMoPCuZlYGAwM9UzMtEzMjQEUqYAMjsELw%3D%3D&amp;includepodid=PeriodicTableLocation%3AElementData&amp;subpodindex=1&amp;numberofsubpods=1&amp;mag=4&amp;scantimeout=10&amp;podtimeout=10&amp;formattimeout=10&amp;parsetimeout=10" TargetMode="External"/><Relationship Id="rId197" Type="http://schemas.openxmlformats.org/officeDocument/2006/relationships/hyperlink" Target="https://mswolfram-cdn-prod.office.net/waimage/hset040/d49/d49c9b6518271b1f3535c204a177ca97_v001s.jpg" TargetMode="External"/><Relationship Id="rId341" Type="http://schemas.openxmlformats.org/officeDocument/2006/relationships/hyperlink" Target="https://mswolfram-prod-tm.office.net/webKernel/active/PodImage.api?input=wjson%7B%22t%22%3A%22e%22%2C%22d%22%3A%22Chemical%22%2C%22e%22%3A%22Water%22%7D&amp;ca=1%3AeJxTTMoPCuZlYGAwM9UzMtEzMjQEUqYAMjsELw%3D%3D&amp;includepodid=StructureDiagramPod%3AChemicalData&amp;subpodindex=1&amp;numberofsubpods=1&amp;maxwidth=1500&amp;mag=5&amp;scantimeout=10&amp;podtimeout=10&amp;formattimeout=10&amp;parsetimeout=10" TargetMode="External"/><Relationship Id="rId201" Type="http://schemas.openxmlformats.org/officeDocument/2006/relationships/hyperlink" Target="https://mswolfram-cdn-prod.office.net/waimage/hset040/312/312b21798dad164dd8c61a650935d15b_v001s.jpg" TargetMode="External"/><Relationship Id="rId222" Type="http://schemas.openxmlformats.org/officeDocument/2006/relationships/hyperlink" Target="https://mswolfram-prod-tm.office.net/webKernel/active/PodImage.api?input=wjson%7B%22t%22%3A%22e%22%2C%22d%22%3A%22Element%22%2C%22e%22%3A%22Neodymium%22%7D&amp;ca=1%3AeJxTTMoPCuZlYGAwM9UzMtEzMjQEUqYAMjsELw%3D%3D&amp;includepodid=PeriodicTableLocation%3AElementData&amp;subpodindex=1&amp;numberofsubpods=1&amp;mag=4&amp;scantimeout=10&amp;podtimeout=10&amp;formattimeout=10&amp;parsetimeout=10" TargetMode="External"/><Relationship Id="rId243" Type="http://schemas.openxmlformats.org/officeDocument/2006/relationships/hyperlink" Target="https://mswolfram-cdn-prod.office.net/waimage/hset040/d25/d25ff386ec314b4e1fa6f61430768e71_v001s.jpg" TargetMode="External"/><Relationship Id="rId264" Type="http://schemas.openxmlformats.org/officeDocument/2006/relationships/hyperlink" Target="https://mswolfram-prod-tm.office.net/webKernel/active/PodImage.api?input=wjson%7B%22t%22%3A%22e%22%2C%22d%22%3A%22Element%22%2C%22e%22%3A%22Californium%22%7D&amp;ca=1%3AeJxTTMoPCuZlYGAwM9UzMtEzMjQEUqYAMjsELw%3D%3D&amp;includepodid=PeriodicTableLocation%3AElementData&amp;subpodindex=1&amp;numberofsubpods=1&amp;mag=4&amp;scantimeout=10&amp;podtimeout=10&amp;formattimeout=10&amp;parsetimeout=10" TargetMode="External"/><Relationship Id="rId285" Type="http://schemas.openxmlformats.org/officeDocument/2006/relationships/hyperlink" Target="https://mswolfram-prod-tm.office.net/webKernel/active/PodImage.api?input=wjson%7B%22t%22%3A%22e%22%2C%22d%22%3A%22Element%22%2C%22e%22%3A%22C%22%7D&amp;ca=1%3AeJxTTMoPCuZlYGAwM9UzMtEzMjQEUqYAMjsELw%3D%3D&amp;includepodid=PeriodicTableLocation%3AElementData&amp;subpodindex=1&amp;numberofsubpods=1&amp;mag=4&amp;scantimeout=10&amp;podtimeout=10&amp;formattimeout=10&amp;parsetimeout=10" TargetMode="External"/><Relationship Id="rId17" Type="http://schemas.openxmlformats.org/officeDocument/2006/relationships/hyperlink" Target="https://mswolfram-prod-tm.office.net/webKernel/active/PodImage.api?input=wjson%7B%22t%22%3A%22e%22%2C%22d%22%3A%22Country%22%2C%22e%22%3A%22Poland%22%7D&amp;ca=1%3AeJxTTMoPCuZhYGAwMtEzNtWzNNYzNLAAAC4DBAE%3D&amp;includepodid=Location%3ACountryData&amp;subpodindex=1&amp;numberofsubpods=1&amp;width=1000&amp;scantimeout=10&amp;podtimeout=10&amp;formattimeout=10&amp;parsetimeout=10" TargetMode="External"/><Relationship Id="rId38" Type="http://schemas.openxmlformats.org/officeDocument/2006/relationships/hyperlink" Target="https://mswolfram-cdn-prod.office.net/waimage/hset028/e55/e558db4aa3023c10d882c071d2e6758b_v001s.jpg" TargetMode="External"/><Relationship Id="rId59" Type="http://schemas.openxmlformats.org/officeDocument/2006/relationships/hyperlink" Target="https://mswolfram-cdn-prod.office.net/waimage/hset040/735/735aed17c4756fa74c4015fd462d717d_v001s.jpg" TargetMode="External"/><Relationship Id="rId103" Type="http://schemas.openxmlformats.org/officeDocument/2006/relationships/hyperlink" Target="https://mswolfram-prod-tm.office.net/webKernel/active/PodImage.api?input=wjson%7B%22t%22%3A%22e%22%2C%22d%22%3A%22Element%22%2C%22e%22%3A%22Arsenic%22%7D&amp;ca=1%3AeJxTTMoPCuZlYGAwM9UzMtEzMjQEUqYAMjsELw%3D%3D&amp;includepodid=PeriodicTableLocation%3AElementData&amp;subpodindex=1&amp;numberofsubpods=1&amp;mag=4&amp;scantimeout=10&amp;podtimeout=10&amp;formattimeout=10&amp;parsetimeout=10" TargetMode="External"/><Relationship Id="rId124" Type="http://schemas.openxmlformats.org/officeDocument/2006/relationships/hyperlink" Target="https://mswolfram-prod-tm.office.net/webKernel/active/PodImage.api?input=wjson%7B%22t%22%3A%22e%22%2C%22d%22%3A%22Element%22%2C%22e%22%3A%22Technetium%22%7D&amp;ca=1%3AeJxTTMoPCuZlYGAwM9UzMtEzMjQEUqYAMjsELw%3D%3D&amp;includepodid=PeriodicTableLocation%3AElementData&amp;subpodindex=1&amp;numberofsubpods=1&amp;mag=4&amp;scantimeout=10&amp;podtimeout=10&amp;formattimeout=10&amp;parsetimeout=10" TargetMode="External"/><Relationship Id="rId310" Type="http://schemas.openxmlformats.org/officeDocument/2006/relationships/hyperlink" Target="https://mswolfram-prod-tm.office.net/webKernel/active/PodImage.api?input=wjson%7B%22t%22%3A%22e%22%2C%22d%22%3A%22Chemical%22%2C%22e%22%3A%22Oxytetracycline%22%7D&amp;ca=1%3AeJxTTMoPCuZlYGAwM9UzMtEzMjQEUqYAMjsELw%3D%3D&amp;includepodid=PhaseDiagramPlot%3AChemicalData&amp;subpodindex=1&amp;numberofsubpods=1&amp;maxwidth=1500&amp;mag=5&amp;scantimeout=10&amp;podtimeout=10&amp;formattimeout=10&amp;parsetimeout=10" TargetMode="External"/><Relationship Id="rId70" Type="http://schemas.openxmlformats.org/officeDocument/2006/relationships/hyperlink" Target="https://mswolfram-cdn-prod.office.net/waimage/hset040/c02/c02e1277017b7d2cdf30dd417dc931ae_v001s.jpg" TargetMode="External"/><Relationship Id="rId91" Type="http://schemas.openxmlformats.org/officeDocument/2006/relationships/hyperlink" Target="https://mswolfram-prod-tm.office.net/webKernel/active/PodImage.api?input=wjson%7B%22t%22%3A%22e%22%2C%22d%22%3A%22Element%22%2C%22e%22%3A%22Cobalt%22%7D&amp;ca=1%3AeJxTTMoPCuZlYGAwM9UzMtEzMjQEUqYAMjsELw%3D%3D&amp;includepodid=PeriodicTableLocation%3AElementData&amp;subpodindex=1&amp;numberofsubpods=1&amp;mag=4&amp;scantimeout=10&amp;podtimeout=10&amp;formattimeout=10&amp;parsetimeout=10" TargetMode="External"/><Relationship Id="rId145" Type="http://schemas.openxmlformats.org/officeDocument/2006/relationships/hyperlink" Target="https://mswolfram-cdn-prod.office.net/waimage/hset040/6c0/6c0b69f4f52b61accfdda5ffe80e88a1_v001s.jpg" TargetMode="External"/><Relationship Id="rId166" Type="http://schemas.openxmlformats.org/officeDocument/2006/relationships/hyperlink" Target="https://mswolfram-prod-tm.office.net/webKernel/active/PodImage.api?input=wjson%7B%22t%22%3A%22e%22%2C%22d%22%3A%22Element%22%2C%22e%22%3A%22Platinum%22%7D&amp;ca=1%3AeJxTTMoPCuZlYGAwM9UzMtEzMjQEUqYAMjsELw%3D%3D&amp;includepodid=PeriodicTableLocation%3AElementData&amp;subpodindex=1&amp;numberofsubpods=1&amp;mag=4&amp;scantimeout=10&amp;podtimeout=10&amp;formattimeout=10&amp;parsetimeout=10" TargetMode="External"/><Relationship Id="rId187" Type="http://schemas.openxmlformats.org/officeDocument/2006/relationships/hyperlink" Target="https://mswolfram-cdn-prod.office.net/waimage/hset040/d03/d034cbdc17e8e2d154997379faffff49_v001s.jpg" TargetMode="External"/><Relationship Id="rId331" Type="http://schemas.openxmlformats.org/officeDocument/2006/relationships/hyperlink" Target="https://mswolfram-prod-tm.office.net/webKernel/active/PodImage.api?input=wjson%7B%22t%22%3A%22e%22%2C%22d%22%3A%22Chemical%22%2C%22e%22%3A%22SodiumChloride%22%7D&amp;ca=1%3AeJxTTMoPCuZlYGAwM9UzMtEzMjQEUqYAMjsELw%3D%3D&amp;includepodid=StructureDiagramPod%3AChemicalData&amp;subpodindex=1&amp;numberofsubpods=1&amp;maxwidth=1500&amp;mag=5&amp;scantimeout=10&amp;podtimeout=10&amp;formattimeout=10&amp;parsetimeout=10" TargetMode="External"/><Relationship Id="rId1" Type="http://schemas.openxmlformats.org/officeDocument/2006/relationships/hyperlink" Target="https://mswolfram-cdn-prod.office.net/waimage/hset040/5dc/5dc3d5d6d95e9bc83c5a36c650d81a77_v001s.jpg" TargetMode="External"/><Relationship Id="rId212" Type="http://schemas.openxmlformats.org/officeDocument/2006/relationships/hyperlink" Target="https://mswolfram-prod-tm.office.net/webKernel/active/PodImage.api?input=wjson%7B%22t%22%3A%22e%22%2C%22d%22%3A%22Element%22%2C%22e%22%3A%22Livermorium%22%7D&amp;ca=1%3AeJxTTMoPCuZlYGAwM9UzMtEzMjQEUqYAMjsELw%3D%3D&amp;includepodid=PeriodicTableLocation%3AElementData&amp;subpodindex=1&amp;numberofsubpods=1&amp;mag=4&amp;scantimeout=10&amp;podtimeout=10&amp;formattimeout=10&amp;parsetimeout=10" TargetMode="External"/><Relationship Id="rId233" Type="http://schemas.openxmlformats.org/officeDocument/2006/relationships/hyperlink" Target="https://mswolfram-cdn-prod.office.net/waimage/hset040/ef3/ef308499d52199a6e10482b35aef10c8_v001s.jpg" TargetMode="External"/><Relationship Id="rId254" Type="http://schemas.openxmlformats.org/officeDocument/2006/relationships/hyperlink" Target="https://mswolfram-prod-tm.office.net/webKernel/active/PodImage.api?input=wjson%7B%22t%22%3A%22e%22%2C%22d%22%3A%22Element%22%2C%22e%22%3A%22Neptunium%22%7D&amp;ca=1%3AeJxTTMoPCuZlYGAwM9UzMtEzMjQEUqYAMjsELw%3D%3D&amp;includepodid=PeriodicTableLocation%3AElementData&amp;subpodindex=1&amp;numberofsubpods=1&amp;mag=4&amp;scantimeout=10&amp;podtimeout=10&amp;formattimeout=10&amp;parsetimeout=10" TargetMode="External"/><Relationship Id="rId28" Type="http://schemas.openxmlformats.org/officeDocument/2006/relationships/hyperlink" Target="https://mswolfram-cdn-prod.office.net/waimage/hset006/3fe/3feadcaab6130d4d20c30d9c251c9e34_v001ms.png" TargetMode="External"/><Relationship Id="rId49" Type="http://schemas.openxmlformats.org/officeDocument/2006/relationships/hyperlink" Target="https://mswolfram-prod-tm.office.net/webKernel/active/PodImage.api?input=wjson%7B%22t%22%3A%22e%22%2C%22d%22%3A%22Element%22%2C%22e%22%3A%22Fluorine%22%7D&amp;ca=1%3AeJxTTMoPCuZlYGAwM9UzMtEzMjQEUqYAMjsELw%3D%3D&amp;includepodid=PeriodicTableLocation%3AElementData&amp;subpodindex=1&amp;numberofsubpods=1&amp;mag=4&amp;scantimeout=10&amp;podtimeout=10&amp;formattimeout=10&amp;parsetimeout=10" TargetMode="External"/><Relationship Id="rId114" Type="http://schemas.openxmlformats.org/officeDocument/2006/relationships/hyperlink" Target="https://mswolfram-cdn-prod.office.net/waimage/hset040/7eb/7ebf23479e2dd9055d34c0fa57f70704_v001s.jpg" TargetMode="External"/><Relationship Id="rId275" Type="http://schemas.openxmlformats.org/officeDocument/2006/relationships/hyperlink" Target="https://mswolfram-prod-tm.office.net/webKernel/active/PodImage.api?input=wjson%7B%22t%22%3A%22e%22%2C%22d%22%3A%22Chemical%22%2C%22e%22%3A%22Ammonia%22%7D&amp;ca=1%3AeJxTTMoPCuZlYGAwM9UzMtEzMjQEUqYAMjsELw%3D%3D&amp;includepodid=3DStructure%3AChemicalData&amp;subpodindex=1&amp;numberofsubpods=1&amp;mag=2&amp;scantimeout=10&amp;podtimeout=10&amp;formattimeout=10&amp;parsetimeout=10" TargetMode="External"/><Relationship Id="rId296" Type="http://schemas.openxmlformats.org/officeDocument/2006/relationships/hyperlink" Target="https://mswolfram-prod-tm.office.net/webKernel/active/PodImage.api?input=wjson%7B%22t%22%3A%22e%22%2C%22d%22%3A%22Chemical%22%2C%22e%22%3A%22Doxycycline%22%7D&amp;ca=1%3AeJxTTMoPCuZlYGAwM9UzMtEzMjQEUqYAMjsELw%3D%3D&amp;includepodid=StructureDiagramPod%3AChemicalData&amp;subpodindex=1&amp;numberofsubpods=1&amp;maxwidth=1500&amp;mag=5&amp;scantimeout=10&amp;podtimeout=10&amp;formattimeout=10&amp;parsetimeout=10" TargetMode="External"/><Relationship Id="rId300" Type="http://schemas.openxmlformats.org/officeDocument/2006/relationships/hyperlink" Target="https://mswolfram-prod-tm.office.net/webKernel/active/PodImage.api?input=wjson%7B%22t%22%3A%22e%22%2C%22d%22%3A%22Chemical%22%2C%22e%22%3A%22Methacycline%22%7D&amp;ca=1%3AeJxTTMoPCuZlYGAwM9UzMtEzMjQEUqYAMjsELw%3D%3D&amp;includepodid=3DStructure%3AChemicalData&amp;subpodindex=1&amp;numberofsubpods=1&amp;mag=2&amp;scantimeout=10&amp;podtimeout=10&amp;formattimeout=10&amp;parsetimeout=10" TargetMode="External"/><Relationship Id="rId342" Type="http://schemas.openxmlformats.org/officeDocument/2006/relationships/image" Target="../media/image87.api"/><Relationship Id="rId60" Type="http://schemas.openxmlformats.org/officeDocument/2006/relationships/hyperlink" Target="https://mswolfram-prod-tm.office.net/webKernel/active/PodImage.api?input=wjson%7B%22t%22%3A%22e%22%2C%22d%22%3A%22Element%22%2C%22e%22%3A%22Silicon%22%7D&amp;ca=1%3AeJxTTMoPCuZlYGAwM9UzMtEzMjQEUqYAMjsELw%3D%3D&amp;includepodid=PeriodicTableLocation%3AElementData&amp;subpodindex=1&amp;numberofsubpods=1&amp;mag=4&amp;scantimeout=10&amp;podtimeout=10&amp;formattimeout=10&amp;parsetimeout=10" TargetMode="External"/><Relationship Id="rId81" Type="http://schemas.openxmlformats.org/officeDocument/2006/relationships/hyperlink" Target="https://mswolfram-prod-tm.office.net/webKernel/active/PodImage.api?input=wjson%7B%22t%22%3A%22e%22%2C%22d%22%3A%22Country%22%2C%22e%22%3A%22Mexico%22%7D&amp;ca=1%3AeJxTTMoPCuZhYGAwMtEzNtWzNNYzNLAAAC4DBAE%3D&amp;includepodid=Location%3ACountryData&amp;subpodindex=1&amp;numberofsubpods=1&amp;width=1000&amp;scantimeout=10&amp;podtimeout=10&amp;formattimeout=10&amp;parsetimeout=10" TargetMode="External"/><Relationship Id="rId135" Type="http://schemas.openxmlformats.org/officeDocument/2006/relationships/hyperlink" Target="https://mswolfram-cdn-prod.office.net/waimage/hset040/5d0/5d050900e417c94388aa5452279b1924_v001s.jpg" TargetMode="External"/><Relationship Id="rId156" Type="http://schemas.openxmlformats.org/officeDocument/2006/relationships/hyperlink" Target="https://mswolfram-prod-tm.office.net/webKernel/active/PodImage.api?input=wjson%7B%22t%22%3A%22e%22%2C%22d%22%3A%22Element%22%2C%22e%22%3A%22Tantalum%22%7D&amp;ca=1%3AeJxTTMoPCuZlYGAwM9UzMtEzMjQEUqYAMjsELw%3D%3D&amp;includepodid=PeriodicTableLocation%3AElementData&amp;subpodindex=1&amp;numberofsubpods=1&amp;mag=4&amp;scantimeout=10&amp;podtimeout=10&amp;formattimeout=10&amp;parsetimeout=10" TargetMode="External"/><Relationship Id="rId177" Type="http://schemas.openxmlformats.org/officeDocument/2006/relationships/hyperlink" Target="https://mswolfram-cdn-prod.office.net/waimage/hset040/6d4/6d48fa5d0947ff3dba46595d9f8bc16e_v001s.jpg" TargetMode="External"/><Relationship Id="rId198" Type="http://schemas.openxmlformats.org/officeDocument/2006/relationships/hyperlink" Target="https://mswolfram-prod-tm.office.net/webKernel/active/PodImage.api?input=wjson%7B%22t%22%3A%22e%22%2C%22d%22%3A%22Element%22%2C%22e%22%3A%22Hassium%22%7D&amp;ca=1%3AeJxTTMoPCuZlYGAwM9UzMtEzMjQEUqYAMjsELw%3D%3D&amp;includepodid=PeriodicTableLocation%3AElementData&amp;subpodindex=1&amp;numberofsubpods=1&amp;mag=4&amp;scantimeout=10&amp;podtimeout=10&amp;formattimeout=10&amp;parsetimeout=10" TargetMode="External"/><Relationship Id="rId321" Type="http://schemas.openxmlformats.org/officeDocument/2006/relationships/hyperlink" Target="https://mswolfram-prod-tm.office.net/webKernel/active/PodImage.api?input=wjson%7B%22t%22%3A%22e%22%2C%22d%22%3A%22Chemical%22%2C%22e%22%3A%22HydrogenPeroxide%22%7D&amp;ca=1%3AeJxTTMoPCuZlYGAwM9UzMtEzMjQEUqYAMjsELw%3D%3D&amp;includepodid=3DStructure%3AChemicalData&amp;subpodindex=1&amp;numberofsubpods=1&amp;mag=2&amp;scantimeout=10&amp;podtimeout=10&amp;formattimeout=10&amp;parsetimeout=10" TargetMode="External"/><Relationship Id="rId202" Type="http://schemas.openxmlformats.org/officeDocument/2006/relationships/hyperlink" Target="https://mswolfram-prod-tm.office.net/webKernel/active/PodImage.api?input=wjson%7B%22t%22%3A%22e%22%2C%22d%22%3A%22Element%22%2C%22e%22%3A%22Darmstadtium%22%7D&amp;ca=1%3AeJxTTMoPCuZlYGAwM9UzMtEzMjQEUqYAMjsELw%3D%3D&amp;includepodid=PeriodicTableLocation%3AElementData&amp;subpodindex=1&amp;numberofsubpods=1&amp;mag=4&amp;scantimeout=10&amp;podtimeout=10&amp;formattimeout=10&amp;parsetimeout=10" TargetMode="External"/><Relationship Id="rId223" Type="http://schemas.openxmlformats.org/officeDocument/2006/relationships/hyperlink" Target="https://mswolfram-cdn-prod.office.net/waimage/hset040/fe1/fe1ef94e15e6597e1a5bb40045ab1c81_v001s.jpg" TargetMode="External"/><Relationship Id="rId244" Type="http://schemas.openxmlformats.org/officeDocument/2006/relationships/hyperlink" Target="https://mswolfram-prod-tm.office.net/webKernel/active/PodImage.api?input=wjson%7B%22t%22%3A%22e%22%2C%22d%22%3A%22Element%22%2C%22e%22%3A%22Lutetium%22%7D&amp;ca=1%3AeJxTTMoPCuZlYGAwM9UzMtEzMjQEUqYAMjsELw%3D%3D&amp;includepodid=PeriodicTableLocation%3AElementData&amp;subpodindex=1&amp;numberofsubpods=1&amp;mag=4&amp;scantimeout=10&amp;podtimeout=10&amp;formattimeout=10&amp;parsetimeout=10" TargetMode="External"/><Relationship Id="rId18" Type="http://schemas.openxmlformats.org/officeDocument/2006/relationships/hyperlink" Target="https://mswolfram-cdn-prod.office.net/waimage/hset006/4ba/4baf8d90b8af679600ca665a49b7958b_v001ms.png" TargetMode="External"/><Relationship Id="rId39" Type="http://schemas.openxmlformats.org/officeDocument/2006/relationships/hyperlink" Target="https://mswolfram-cdn-prod.office.net/waimage/hset040/382/38265f607309f5f82df26772f4931f27_v001s.jpg" TargetMode="External"/><Relationship Id="rId265" Type="http://schemas.openxmlformats.org/officeDocument/2006/relationships/hyperlink" Target="https://mswolfram-cdn-prod.office.net/waimage/hset040/127/1275df08f45f88e0e0d19a907f36171d_v001s.jpg" TargetMode="External"/><Relationship Id="rId286" Type="http://schemas.openxmlformats.org/officeDocument/2006/relationships/hyperlink" Target="https://mswolfram-prod-tm.office.net/webKernel/active/PodImage.api?input=wjson%7B%22t%22%3A%22e%22%2C%22d%22%3A%22Element%22%2C%22e%22%3A%22O%22%7D&amp;ca=1%3AeJxTTMoPCuZlYGAwM9UzMtEzMjQEUqYAMjsELw%3D%3D&amp;includepodid=PeriodicTableLocation%3AElementData&amp;subpodindex=1&amp;numberofsubpods=1&amp;mag=4&amp;scantimeout=10&amp;podtimeout=10&amp;formattimeout=10&amp;parsetimeout=10" TargetMode="External"/><Relationship Id="rId332" Type="http://schemas.openxmlformats.org/officeDocument/2006/relationships/image" Target="../media/image68.api"/><Relationship Id="rId50" Type="http://schemas.openxmlformats.org/officeDocument/2006/relationships/hyperlink" Target="https://mswolfram-cdn-prod.office.net/waimage/hset028/855/855aa15c9f90362e19b6fbe9da0cb62f_v001s.jpg" TargetMode="External"/><Relationship Id="rId104" Type="http://schemas.openxmlformats.org/officeDocument/2006/relationships/hyperlink" Target="https://mswolfram-cdn-prod.office.net/waimage/hset040/687/68785ec736d6a4e8eba6f03f974672b1_v001s.jpg" TargetMode="External"/><Relationship Id="rId125" Type="http://schemas.openxmlformats.org/officeDocument/2006/relationships/hyperlink" Target="https://mswolfram-cdn-prod.office.net/waimage/hset040/c57/c57e7e12a29f852e34d7e82bb479fae6_v001s.jpg" TargetMode="External"/><Relationship Id="rId146" Type="http://schemas.openxmlformats.org/officeDocument/2006/relationships/hyperlink" Target="https://mswolfram-prod-tm.office.net/webKernel/active/PodImage.api?input=wjson%7B%22t%22%3A%22e%22%2C%22d%22%3A%22Element%22%2C%22e%22%3A%22Iodine%22%7D&amp;ca=1%3AeJxTTMoPCuZlYGAwM9UzMtEzMjQEUqYAMjsELw%3D%3D&amp;includepodid=PeriodicTableLocation%3AElementData&amp;subpodindex=1&amp;numberofsubpods=1&amp;mag=4&amp;scantimeout=10&amp;podtimeout=10&amp;formattimeout=10&amp;parsetimeout=10" TargetMode="External"/><Relationship Id="rId167" Type="http://schemas.openxmlformats.org/officeDocument/2006/relationships/hyperlink" Target="https://mswolfram-cdn-prod.office.net/waimage/hset006/f8c/f8c55631b566243e61d46180a01bac57_v001ms.png" TargetMode="External"/><Relationship Id="rId188" Type="http://schemas.openxmlformats.org/officeDocument/2006/relationships/hyperlink" Target="https://mswolfram-prod-tm.office.net/webKernel/active/PodImage.api?input=wjson%7B%22t%22%3A%22e%22%2C%22d%22%3A%22Element%22%2C%22e%22%3A%22Radium%22%7D&amp;ca=1%3AeJxTTMoPCuZlYGAwM9UzMtEzMjQEUqYAMjsELw%3D%3D&amp;includepodid=PeriodicTableLocation%3AElementData&amp;subpodindex=1&amp;numberofsubpods=1&amp;mag=4&amp;scantimeout=10&amp;podtimeout=10&amp;formattimeout=10&amp;parsetimeout=10" TargetMode="External"/><Relationship Id="rId311" Type="http://schemas.openxmlformats.org/officeDocument/2006/relationships/hyperlink" Target="https://mswolfram-prod-tm.office.net/webKernel/active/PodImage.api?input=wjson%7B%22t%22%3A%22e%22%2C%22d%22%3A%22Chemical%22%2C%22e%22%3A%22Oxytetracycline%22%7D&amp;ca=1%3AeJxTTMoPCuZlYGAwM9UzMtEzMjQEUqYAMjsELw%3D%3D&amp;includepodid=StructureDiagramPod%3AChemicalData&amp;subpodindex=1&amp;numberofsubpods=1&amp;maxwidth=1500&amp;mag=5&amp;scantimeout=10&amp;podtimeout=10&amp;formattimeout=10&amp;parsetimeout=10" TargetMode="External"/><Relationship Id="rId71" Type="http://schemas.openxmlformats.org/officeDocument/2006/relationships/hyperlink" Target="https://mswolfram-prod-tm.office.net/webKernel/active/PodImage.api?input=wjson%7B%22t%22%3A%22e%22%2C%22d%22%3A%22Element%22%2C%22e%22%3A%22Potassium%22%7D&amp;ca=1%3AeJxTTMoPCuZlYGAwM9UzMtEzMjQEUqYAMjsELw%3D%3D&amp;includepodid=PeriodicTableLocation%3AElementData&amp;subpodindex=1&amp;numberofsubpods=1&amp;mag=4&amp;scantimeout=10&amp;podtimeout=10&amp;formattimeout=10&amp;parsetimeout=10" TargetMode="External"/><Relationship Id="rId92" Type="http://schemas.openxmlformats.org/officeDocument/2006/relationships/hyperlink" Target="https://mswolfram-cdn-prod.office.net/waimage/hset040/887/887c12a71111f6a9f0a02abfa319ddcc_v001s.jpg" TargetMode="External"/><Relationship Id="rId213" Type="http://schemas.openxmlformats.org/officeDocument/2006/relationships/hyperlink" Target="https://mswolfram-prod-tm.office.net/webKernel/active/PodImage.api?input=wjson%7B%22t%22%3A%22e%22%2C%22d%22%3A%22Element%22%2C%22e%22%3A%22Tennessine%22%7D&amp;ca=1%3AeJxTTMoPCuZlYGAwM9UzMtEzMjQEUqYAMjsELw%3D%3D&amp;includepodid=PeriodicTableLocation%3AElementData&amp;subpodindex=1&amp;numberofsubpods=1&amp;mag=4&amp;scantimeout=10&amp;podtimeout=10&amp;formattimeout=10&amp;parsetimeout=10" TargetMode="External"/><Relationship Id="rId234" Type="http://schemas.openxmlformats.org/officeDocument/2006/relationships/hyperlink" Target="https://mswolfram-prod-tm.office.net/webKernel/active/PodImage.api?input=wjson%7B%22t%22%3A%22e%22%2C%22d%22%3A%22Element%22%2C%22e%22%3A%22Dysprosium%22%7D&amp;ca=1%3AeJxTTMoPCuZlYGAwM9UzMtEzMjQEUqYAMjsELw%3D%3D&amp;includepodid=PeriodicTableLocation%3AElementData&amp;subpodindex=1&amp;numberofsubpods=1&amp;mag=4&amp;scantimeout=10&amp;podtimeout=10&amp;formattimeout=10&amp;parsetimeout=10" TargetMode="External"/><Relationship Id="rId2" Type="http://schemas.openxmlformats.org/officeDocument/2006/relationships/hyperlink" Target="https://mswolfram-prod-tm.office.net/webKernel/active/PodImage.api?input=wjson%7B%22t%22%3A%22e%22%2C%22d%22%3A%22Element%22%2C%22e%22%3A%22Hydrogen%22%7D&amp;ca=1%3AeJxTTMoPCuZlYGAwM9UzMtEzMjQEUqYAMjsELw%3D%3D&amp;includepodid=PeriodicTableLocation%3AElementData&amp;subpodindex=1&amp;numberofsubpods=1&amp;mag=4&amp;scantimeout=10&amp;podtimeout=10&amp;formattimeout=10&amp;parsetimeout=10" TargetMode="External"/><Relationship Id="rId29" Type="http://schemas.openxmlformats.org/officeDocument/2006/relationships/hyperlink" Target="https://mswolfram-prod-tm.office.net/webKernel/active/PodImage.api?input=wjson%7B%22t%22%3A%22e%22%2C%22d%22%3A%22Country%22%2C%22e%22%3A%22Italy%22%7D&amp;ca=1%3AeJxTTMoPCuZhYGAwMtEzNtWzNNYzNLAAAC4DBAE%3D&amp;includepodid=Location%3ACountryData&amp;subpodindex=1&amp;numberofsubpods=1&amp;width=1000&amp;scantimeout=10&amp;podtimeout=10&amp;formattimeout=10&amp;parsetimeout=10" TargetMode="External"/><Relationship Id="rId255" Type="http://schemas.openxmlformats.org/officeDocument/2006/relationships/hyperlink" Target="https://mswolfram-cdn-prod.office.net/waimage/hset040/269/269530bda102ef68d9a0f3c1e048344e_v001s.jpg" TargetMode="External"/><Relationship Id="rId276" Type="http://schemas.openxmlformats.org/officeDocument/2006/relationships/hyperlink" Target="https://mswolfram-prod-tm.office.net/webKernel/active/PodImage.api?input=wjson%7B%22t%22%3A%22e%22%2C%22d%22%3A%22Chemical%22%2C%22e%22%3A%22Ammonia%22%7D&amp;ca=1%3AeJxTTMoPCuZlYGAwM9UzMtEzMjQEUqYAMjsELw%3D%3D&amp;includepodid=PhaseDiagramPlot%3AChemicalData&amp;subpodindex=1&amp;numberofsubpods=1&amp;maxwidth=1500&amp;mag=5&amp;scantimeout=10&amp;podtimeout=10&amp;formattimeout=10&amp;parsetimeout=10" TargetMode="External"/><Relationship Id="rId297" Type="http://schemas.openxmlformats.org/officeDocument/2006/relationships/hyperlink" Target="https://mswolfram-prod-tm.office.net/webKernel/active/PodImage.api?input=wjson%7B%22t%22%3A%22e%22%2C%22d%22%3A%22Chemical%22%2C%22e%22%3A%22Mestranol%22%7D&amp;ca=1%3AeJxTTMoPCuZlYGAwM9UzMtEzMjQEUqYAMjsELw%3D%3D&amp;includepodid=3DStructure%3AChemicalData&amp;subpodindex=1&amp;numberofsubpods=1&amp;mag=2&amp;scantimeout=10&amp;podtimeout=10&amp;formattimeout=10&amp;parsetimeout=10" TargetMode="External"/><Relationship Id="rId40" Type="http://schemas.openxmlformats.org/officeDocument/2006/relationships/hyperlink" Target="https://mswolfram-prod-tm.office.net/webKernel/active/PodImage.api?input=wjson%7B%22t%22%3A%22e%22%2C%22d%22%3A%22Element%22%2C%22e%22%3A%22Carbon%22%7D&amp;ca=1%3AeJxTTMoPCuZlYGAwM9UzMtEzMjQEUqYAMjsELw%3D%3D&amp;includepodid=PeriodicTableLocation%3AElementData&amp;subpodindex=1&amp;numberofsubpods=1&amp;mag=4&amp;scantimeout=10&amp;podtimeout=10&amp;formattimeout=10&amp;parsetimeout=10" TargetMode="External"/><Relationship Id="rId115" Type="http://schemas.openxmlformats.org/officeDocument/2006/relationships/hyperlink" Target="https://mswolfram-prod-tm.office.net/webKernel/active/PodImage.api?input=wjson%7B%22t%22%3A%22e%22%2C%22d%22%3A%22Element%22%2C%22e%22%3A%22Yttrium%22%7D&amp;ca=1%3AeJxTTMoPCuZlYGAwM9UzMtEzMjQEUqYAMjsELw%3D%3D&amp;includepodid=PeriodicTableLocation%3AElementData&amp;subpodindex=1&amp;numberofsubpods=1&amp;mag=4&amp;scantimeout=10&amp;podtimeout=10&amp;formattimeout=10&amp;parsetimeout=10" TargetMode="External"/><Relationship Id="rId136" Type="http://schemas.openxmlformats.org/officeDocument/2006/relationships/hyperlink" Target="https://mswolfram-prod-tm.office.net/webKernel/active/PodImage.api?input=wjson%7B%22t%22%3A%22e%22%2C%22d%22%3A%22Element%22%2C%22e%22%3A%22Indium%22%7D&amp;ca=1%3AeJxTTMoPCuZlYGAwM9UzMtEzMjQEUqYAMjsELw%3D%3D&amp;includepodid=PeriodicTableLocation%3AElementData&amp;subpodindex=1&amp;numberofsubpods=1&amp;mag=4&amp;scantimeout=10&amp;podtimeout=10&amp;formattimeout=10&amp;parsetimeout=10" TargetMode="External"/><Relationship Id="rId157" Type="http://schemas.openxmlformats.org/officeDocument/2006/relationships/hyperlink" Target="https://mswolfram-cdn-prod.office.net/waimage/hset040/8db/8db53db1430bca58ed75c6b85fee98c9_v001s.jpg" TargetMode="External"/><Relationship Id="rId178" Type="http://schemas.openxmlformats.org/officeDocument/2006/relationships/hyperlink" Target="https://mswolfram-prod-tm.office.net/webKernel/active/PodImage.api?input=wjson%7B%22t%22%3A%22e%22%2C%22d%22%3A%22Element%22%2C%22e%22%3A%22Bismuth%22%7D&amp;ca=1%3AeJxTTMoPCuZlYGAwM9UzMtEzMjQEUqYAMjsELw%3D%3D&amp;includepodid=PeriodicTableLocation%3AElementData&amp;subpodindex=1&amp;numberofsubpods=1&amp;mag=4&amp;scantimeout=10&amp;podtimeout=10&amp;formattimeout=10&amp;parsetimeout=10" TargetMode="External"/><Relationship Id="rId301" Type="http://schemas.openxmlformats.org/officeDocument/2006/relationships/hyperlink" Target="https://mswolfram-prod-tm.office.net/webKernel/active/PodImage.api?input=wjson%7B%22t%22%3A%22e%22%2C%22d%22%3A%22Chemical%22%2C%22e%22%3A%22Methacycline%22%7D&amp;ca=1%3AeJxTTMoPCuZlYGAwM9UzMtEzMjQEUqYAMjsELw%3D%3D&amp;includepodid=PhaseDiagramPlot%3AChemicalData&amp;subpodindex=1&amp;numberofsubpods=1&amp;maxwidth=1500&amp;mag=5&amp;scantimeout=10&amp;podtimeout=10&amp;formattimeout=10&amp;parsetimeout=10" TargetMode="External"/><Relationship Id="rId322" Type="http://schemas.openxmlformats.org/officeDocument/2006/relationships/hyperlink" Target="https://mswolfram-prod-tm.office.net/webKernel/active/PodImage.api?input=wjson%7B%22t%22%3A%22e%22%2C%22d%22%3A%22Chemical%22%2C%22e%22%3A%22HydrogenPeroxide%22%7D&amp;ca=1%3AeJxTTMoPCuZlYGAwM9UzMtEzMjQEUqYAMjsELw%3D%3D&amp;includepodid=PhaseDiagramPlot%3AChemicalData&amp;subpodindex=1&amp;numberofsubpods=1&amp;maxwidth=1500&amp;mag=5&amp;scantimeout=10&amp;podtimeout=10&amp;formattimeout=10&amp;parsetimeout=10" TargetMode="External"/><Relationship Id="rId61" Type="http://schemas.openxmlformats.org/officeDocument/2006/relationships/hyperlink" Target="https://mswolfram-cdn-prod.office.net/waimage/hset040/a78/a783f71a3700ef34f78a5018857cfa96_v001s.jpg" TargetMode="External"/><Relationship Id="rId82" Type="http://schemas.openxmlformats.org/officeDocument/2006/relationships/hyperlink" Target="https://mswolfram-cdn-prod.office.net/waimage/hset006/abb/abb3474590053aefd984a6d1b76d1d1a_v001ms.png" TargetMode="External"/><Relationship Id="rId199" Type="http://schemas.openxmlformats.org/officeDocument/2006/relationships/hyperlink" Target="https://mswolfram-cdn-prod.office.net/waimage/hset040/97d/97d03c7b2732652e5295e963a2632ea3_v001s.jpg" TargetMode="External"/><Relationship Id="rId203" Type="http://schemas.openxmlformats.org/officeDocument/2006/relationships/hyperlink" Target="https://mswolfram-cdn-prod.office.net/waimage/hset040/fcd/fcd34b11cb0d6b717852fecb0b9f0149_v001s.jpg" TargetMode="External"/><Relationship Id="rId19" Type="http://schemas.openxmlformats.org/officeDocument/2006/relationships/hyperlink" Target="https://mswolfram-prod-tm.office.net/webKernel/active/PodImage.api?input=wjson%7B%22t%22%3A%22e%22%2C%22d%22%3A%22Country%22%2C%22e%22%3A%22Germany%22%7D&amp;ca=1%3AeJxTTMoPCuZlYGAwM9UzMtEzMjQEUqYAMjsELw%3D%3D&amp;includepodid=Location%3ACountryData&amp;subpodindex=1&amp;numberofsubpods=1&amp;width=1000&amp;scantimeout=10&amp;podtimeout=10&amp;formattimeout=10&amp;parsetimeout=10" TargetMode="External"/><Relationship Id="rId224" Type="http://schemas.openxmlformats.org/officeDocument/2006/relationships/hyperlink" Target="https://mswolfram-prod-tm.office.net/webKernel/active/PodImage.api?input=wjson%7B%22t%22%3A%22e%22%2C%22d%22%3A%22Element%22%2C%22e%22%3A%22Promethium%22%7D&amp;ca=1%3AeJxTTMoPCuZlYGAwM9UzMtEzMjQEUqYAMjsELw%3D%3D&amp;includepodid=PeriodicTableLocation%3AElementData&amp;subpodindex=1&amp;numberofsubpods=1&amp;mag=4&amp;scantimeout=10&amp;podtimeout=10&amp;formattimeout=10&amp;parsetimeout=10" TargetMode="External"/><Relationship Id="rId245" Type="http://schemas.openxmlformats.org/officeDocument/2006/relationships/hyperlink" Target="https://mswolfram-cdn-prod.office.net/waimage/hset040/2b0/2b062cdf415f5adbcc7ecb302399c387_v001s.jpg" TargetMode="External"/><Relationship Id="rId266" Type="http://schemas.openxmlformats.org/officeDocument/2006/relationships/hyperlink" Target="https://mswolfram-prod-tm.office.net/webKernel/active/PodImage.api?input=wjson%7B%22t%22%3A%22e%22%2C%22d%22%3A%22Element%22%2C%22e%22%3A%22Einsteinium%22%7D&amp;ca=1%3AeJxTTMoPCuZlYGAwM9UzMtEzMjQEUqYAMjsELw%3D%3D&amp;includepodid=PeriodicTableLocation%3AElementData&amp;subpodindex=1&amp;numberofsubpods=1&amp;mag=4&amp;scantimeout=10&amp;podtimeout=10&amp;formattimeout=10&amp;parsetimeout=10" TargetMode="External"/><Relationship Id="rId287" Type="http://schemas.openxmlformats.org/officeDocument/2006/relationships/hyperlink" Target="https://mswolfram-prod-tm.office.net/webKernel/active/PodImage.api?input=wjson%7B%22t%22%3A%22e%22%2C%22d%22%3A%22Chemical%22%2C%22e%22%3A%22Flucloxacillin%22%7D&amp;ca=1%3AeJxTTMoPCuZlYGAwM9UzMtEzMjQEUqYAMjsELw%3D%3D&amp;includepodid=3DStructure%3AChemicalData&amp;subpodindex=1&amp;numberofsubpods=1&amp;mag=2&amp;scantimeout=10&amp;podtimeout=10&amp;formattimeout=10&amp;parsetimeout=10" TargetMode="External"/><Relationship Id="rId30" Type="http://schemas.openxmlformats.org/officeDocument/2006/relationships/hyperlink" Target="https://mswolfram-cdn-prod.office.net/waimage/hset006/6d7/6d75ad2e6322432c8bf188a7e54f984a_v001ms.png" TargetMode="External"/><Relationship Id="rId105" Type="http://schemas.openxmlformats.org/officeDocument/2006/relationships/hyperlink" Target="https://mswolfram-prod-tm.office.net/webKernel/active/PodImage.api?input=wjson%7B%22t%22%3A%22e%22%2C%22d%22%3A%22Element%22%2C%22e%22%3A%22Selenium%22%7D&amp;ca=1%3AeJxTTMoPCuZlYGAwM9UzMtEzMjQEUqYAMjsELw%3D%3D&amp;includepodid=PeriodicTableLocation%3AElementData&amp;subpodindex=1&amp;numberofsubpods=1&amp;mag=4&amp;scantimeout=10&amp;podtimeout=10&amp;formattimeout=10&amp;parsetimeout=10" TargetMode="External"/><Relationship Id="rId126" Type="http://schemas.openxmlformats.org/officeDocument/2006/relationships/hyperlink" Target="https://mswolfram-prod-tm.office.net/webKernel/active/PodImage.api?input=wjson%7B%22t%22%3A%22e%22%2C%22d%22%3A%22Element%22%2C%22e%22%3A%22Ruthenium%22%7D&amp;ca=1%3AeJxTTMoPCuZlYGAwM9UzMtEzMjQEUqYAMjsELw%3D%3D&amp;includepodid=PeriodicTableLocation%3AElementData&amp;subpodindex=1&amp;numberofsubpods=1&amp;mag=4&amp;scantimeout=10&amp;podtimeout=10&amp;formattimeout=10&amp;parsetimeout=10" TargetMode="External"/><Relationship Id="rId147" Type="http://schemas.openxmlformats.org/officeDocument/2006/relationships/hyperlink" Target="https://mswolfram-cdn-prod.office.net/waimage/hset040/fed/fed03a13109b4695e6f356d624a69153_v001s.jpg" TargetMode="External"/><Relationship Id="rId168" Type="http://schemas.openxmlformats.org/officeDocument/2006/relationships/hyperlink" Target="https://mswolfram-prod-tm.office.net/webKernel/active/PodImage.api?input=wjson%7B%22t%22%3A%22e%22%2C%22d%22%3A%22Country%22%2C%22e%22%3A%22Peru%22%7D&amp;ca=1%3AeJxTTMoPCuZhYGAwMtEzNtWzNNYzNLAAAC4DBAE%3D&amp;includepodid=Location%3ACountryData&amp;subpodindex=1&amp;numberofsubpods=1&amp;width=1000&amp;scantimeout=10&amp;podtimeout=10&amp;formattimeout=10&amp;parsetimeout=10" TargetMode="External"/><Relationship Id="rId312" Type="http://schemas.openxmlformats.org/officeDocument/2006/relationships/hyperlink" Target="https://mswolfram-prod-tm.office.net/webKernel/active/PodImage.api?input=wjson%7B%22t%22%3A%22e%22%2C%22d%22%3A%22Chemical%22%2C%22e%22%3A%22Rolitetracycline%22%7D&amp;ca=1%3AeJxTTMoPCuZlYGAwM9UzMtEzMjQEUqYAMjsELw%3D%3D&amp;includepodid=3DStructure%3AChemicalData&amp;subpodindex=1&amp;numberofsubpods=1&amp;mag=2&amp;scantimeout=10&amp;podtimeout=10&amp;formattimeout=10&amp;parsetimeout=10" TargetMode="External"/><Relationship Id="rId333" Type="http://schemas.openxmlformats.org/officeDocument/2006/relationships/hyperlink" Target="https://mswolfram-prod-tm.office.net/webKernel/active/PodImage.api?input=wjson%7B%22t%22%3A%22e%22%2C%22d%22%3A%22Element%22%2C%22e%22%3A%22Na%22%7D&amp;ca=1%3AeJxTTMoPCuZlYGAwM9UzMtEzMjQEUqYAMjsELw%3D%3D&amp;includepodid=PeriodicTableLocation%3AElementData&amp;subpodindex=1&amp;numberofsubpods=1&amp;mag=4&amp;scantimeout=10&amp;podtimeout=10&amp;formattimeout=10&amp;parsetimeout=10" TargetMode="External"/><Relationship Id="rId51" Type="http://schemas.openxmlformats.org/officeDocument/2006/relationships/hyperlink" Target="https://mswolfram-cdn-prod.office.net/waimage/hset040/259/259f6821964bbbd890fded786984e59b_v001s.jpg" TargetMode="External"/><Relationship Id="rId72" Type="http://schemas.openxmlformats.org/officeDocument/2006/relationships/hyperlink" Target="https://mswolfram-cdn-prod.office.net/waimage/hset040/680/68035d03374750e35f56d62566965bed_v001s.jpg" TargetMode="External"/><Relationship Id="rId93" Type="http://schemas.openxmlformats.org/officeDocument/2006/relationships/hyperlink" Target="https://mswolfram-prod-tm.office.net/webKernel/active/PodImage.api?input=wjson%7B%22t%22%3A%22e%22%2C%22d%22%3A%22Element%22%2C%22e%22%3A%22Nickel%22%7D&amp;ca=1%3AeJxTTMoPCuZlYGAwM9UzMtEzMjQEUqYAMjsELw%3D%3D&amp;includepodid=PeriodicTableLocation%3AElementData&amp;subpodindex=1&amp;numberofsubpods=1&amp;mag=4&amp;scantimeout=10&amp;podtimeout=10&amp;formattimeout=10&amp;parsetimeout=10" TargetMode="External"/><Relationship Id="rId189" Type="http://schemas.openxmlformats.org/officeDocument/2006/relationships/hyperlink" Target="https://mswolfram-cdn-prod.office.net/waimage/hset040/173/173ae070602b74692d8641f834b6f909_v001s.jpg" TargetMode="Externa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 name="%IsRefreshable">
          <flag name="ShowInCardView"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webImageSrd>
  <webImageSrd>
    <address r:id="rId2"/>
  </webImageSrd>
  <webImageSrd>
    <address r:id="rId3"/>
  </webImageSrd>
  <webImageSrd>
    <address r:id="rId4"/>
  </webImageSrd>
  <webImageSrd>
    <address r:id="rId5"/>
  </webImageSrd>
  <webImageSrd>
    <address r:id="rId6"/>
  </webImageSrd>
  <webImageSrd>
    <address r:id="rId7"/>
  </webImageSrd>
  <webImageSrd>
    <address r:id="rId8"/>
  </webImageSrd>
  <webImageSrd>
    <address r:id="rId9"/>
  </webImageSrd>
  <webImageSrd>
    <address r:id="rId10"/>
  </webImageSrd>
  <webImageSrd>
    <address r:id="rId11"/>
  </webImageSrd>
  <webImageSrd>
    <address r:id="rId12"/>
  </webImageSrd>
  <webImageSrd>
    <address r:id="rId13"/>
  </webImageSrd>
  <webImageSrd>
    <address r:id="rId14"/>
  </webImageSrd>
  <webImageSrd>
    <address r:id="rId15"/>
  </webImageSrd>
  <webImageSrd>
    <address r:id="rId16"/>
  </webImageSrd>
  <webImageSrd>
    <address r:id="rId17"/>
  </webImageSrd>
  <webImageSrd>
    <address r:id="rId18"/>
  </webImageSrd>
  <webImageSrd>
    <address r:id="rId19"/>
  </webImageSrd>
  <webImageSrd>
    <address r:id="rId20"/>
  </webImageSrd>
  <webImageSrd>
    <address r:id="rId21"/>
  </webImageSrd>
  <webImageSrd>
    <address r:id="rId22"/>
  </webImageSrd>
  <webImageSrd>
    <address r:id="rId23"/>
  </webImageSrd>
  <webImageSrd>
    <address r:id="rId24"/>
  </webImageSrd>
  <webImageSrd>
    <address r:id="rId25"/>
  </webImageSrd>
  <webImageSrd>
    <address r:id="rId26"/>
  </webImageSrd>
  <webImageSrd>
    <address r:id="rId27"/>
  </webImageSrd>
  <webImageSrd>
    <address r:id="rId28"/>
  </webImageSrd>
  <webImageSrd>
    <address r:id="rId29"/>
  </webImageSrd>
  <webImageSrd>
    <address r:id="rId30"/>
  </webImageSrd>
  <webImageSrd>
    <address r:id="rId31"/>
  </webImageSrd>
  <webImageSrd>
    <address r:id="rId32"/>
  </webImageSrd>
  <webImageSrd>
    <address r:id="rId33"/>
  </webImageSrd>
  <webImageSrd>
    <address r:id="rId34"/>
  </webImageSrd>
  <webImageSrd>
    <address r:id="rId35"/>
  </webImageSrd>
  <webImageSrd>
    <address r:id="rId36"/>
  </webImageSrd>
  <webImageSrd>
    <address r:id="rId37"/>
  </webImageSrd>
  <webImageSrd>
    <address r:id="rId38"/>
  </webImageSrd>
  <webImageSrd>
    <address r:id="rId39"/>
  </webImageSrd>
  <webImageSrd>
    <address r:id="rId40"/>
  </webImageSrd>
  <webImageSrd>
    <address r:id="rId41"/>
  </webImageSrd>
  <webImageSrd>
    <address r:id="rId42"/>
  </webImageSrd>
  <webImageSrd>
    <address r:id="rId43"/>
  </webImageSrd>
  <webImageSrd>
    <address r:id="rId44"/>
  </webImageSrd>
  <webImageSrd>
    <address r:id="rId45"/>
  </webImageSrd>
  <webImageSrd>
    <address r:id="rId46"/>
  </webImageSrd>
  <webImageSrd>
    <address r:id="rId47"/>
  </webImageSrd>
  <webImageSrd>
    <address r:id="rId48"/>
  </webImageSrd>
  <webImageSrd>
    <address r:id="rId49"/>
  </webImageSrd>
  <webImageSrd>
    <address r:id="rId50"/>
  </webImageSrd>
  <webImageSrd>
    <address r:id="rId51"/>
  </webImageSrd>
  <webImageSrd>
    <address r:id="rId52"/>
  </webImageSrd>
  <webImageSrd>
    <address r:id="rId53"/>
  </webImageSrd>
  <webImageSrd>
    <address r:id="rId54"/>
  </webImageSrd>
  <webImageSrd>
    <address r:id="rId55"/>
  </webImageSrd>
  <webImageSrd>
    <address r:id="rId56"/>
  </webImageSrd>
  <webImageSrd>
    <address r:id="rId57"/>
  </webImageSrd>
  <webImageSrd>
    <address r:id="rId58"/>
  </webImageSrd>
  <webImageSrd>
    <address r:id="rId59"/>
  </webImageSrd>
  <webImageSrd>
    <address r:id="rId60"/>
  </webImageSrd>
  <webImageSrd>
    <address r:id="rId61"/>
  </webImageSrd>
  <webImageSrd>
    <address r:id="rId62"/>
  </webImageSrd>
  <webImageSrd>
    <address r:id="rId63"/>
  </webImageSrd>
  <webImageSrd>
    <address r:id="rId64"/>
  </webImageSrd>
  <webImageSrd>
    <address r:id="rId65"/>
  </webImageSrd>
  <webImageSrd>
    <address r:id="rId66"/>
  </webImageSrd>
  <webImageSrd>
    <address r:id="rId67"/>
  </webImageSrd>
  <webImageSrd>
    <address r:id="rId68"/>
  </webImageSrd>
  <webImageSrd>
    <address r:id="rId69"/>
  </webImageSrd>
  <webImageSrd>
    <address r:id="rId70"/>
  </webImageSrd>
  <webImageSrd>
    <address r:id="rId71"/>
  </webImageSrd>
  <webImageSrd>
    <address r:id="rId72"/>
  </webImageSrd>
  <webImageSrd>
    <address r:id="rId73"/>
  </webImageSrd>
  <webImageSrd>
    <address r:id="rId74"/>
  </webImageSrd>
  <webImageSrd>
    <address r:id="rId75"/>
  </webImageSrd>
  <webImageSrd>
    <address r:id="rId76"/>
  </webImageSrd>
  <webImageSrd>
    <address r:id="rId77"/>
  </webImageSrd>
  <webImageSrd>
    <address r:id="rId78"/>
  </webImageSrd>
  <webImageSrd>
    <address r:id="rId79"/>
  </webImageSrd>
  <webImageSrd>
    <address r:id="rId80"/>
  </webImageSrd>
  <webImageSrd>
    <address r:id="rId81"/>
  </webImageSrd>
  <webImageSrd>
    <address r:id="rId82"/>
  </webImageSrd>
  <webImageSrd>
    <address r:id="rId83"/>
  </webImageSrd>
  <webImageSrd>
    <address r:id="rId84"/>
  </webImageSrd>
  <webImageSrd>
    <address r:id="rId85"/>
  </webImageSrd>
  <webImageSrd>
    <address r:id="rId86"/>
  </webImageSrd>
  <webImageSrd>
    <address r:id="rId87"/>
  </webImageSrd>
  <webImageSrd>
    <address r:id="rId88"/>
  </webImageSrd>
  <webImageSrd>
    <address r:id="rId89"/>
  </webImageSrd>
  <webImageSrd>
    <address r:id="rId90"/>
  </webImageSrd>
  <webImageSrd>
    <address r:id="rId91"/>
  </webImageSrd>
  <webImageSrd>
    <address r:id="rId92"/>
  </webImageSrd>
  <webImageSrd>
    <address r:id="rId93"/>
  </webImageSrd>
  <webImageSrd>
    <address r:id="rId94"/>
  </webImageSrd>
  <webImageSrd>
    <address r:id="rId95"/>
  </webImageSrd>
  <webImageSrd>
    <address r:id="rId96"/>
  </webImageSrd>
  <webImageSrd>
    <address r:id="rId97"/>
  </webImageSrd>
  <webImageSrd>
    <address r:id="rId98"/>
  </webImageSrd>
  <webImageSrd>
    <address r:id="rId99"/>
  </webImageSrd>
  <webImageSrd>
    <address r:id="rId100"/>
  </webImageSrd>
  <webImageSrd>
    <address r:id="rId101"/>
  </webImageSrd>
  <webImageSrd>
    <address r:id="rId102"/>
  </webImageSrd>
  <webImageSrd>
    <address r:id="rId103"/>
  </webImageSrd>
  <webImageSrd>
    <address r:id="rId104"/>
  </webImageSrd>
  <webImageSrd>
    <address r:id="rId105"/>
  </webImageSrd>
  <webImageSrd>
    <address r:id="rId106"/>
  </webImageSrd>
  <webImageSrd>
    <address r:id="rId107"/>
  </webImageSrd>
  <webImageSrd>
    <address r:id="rId108"/>
  </webImageSrd>
  <webImageSrd>
    <address r:id="rId109"/>
  </webImageSrd>
  <webImageSrd>
    <address r:id="rId110"/>
  </webImageSrd>
  <webImageSrd>
    <address r:id="rId111"/>
  </webImageSrd>
  <webImageSrd>
    <address r:id="rId112"/>
  </webImageSrd>
  <webImageSrd>
    <address r:id="rId113"/>
  </webImageSrd>
  <webImageSrd>
    <address r:id="rId114"/>
  </webImageSrd>
  <webImageSrd>
    <address r:id="rId115"/>
  </webImageSrd>
  <webImageSrd>
    <address r:id="rId116"/>
  </webImageSrd>
  <webImageSrd>
    <address r:id="rId117"/>
  </webImageSrd>
  <webImageSrd>
    <address r:id="rId118"/>
  </webImageSrd>
  <webImageSrd>
    <address r:id="rId119"/>
  </webImageSrd>
  <webImageSrd>
    <address r:id="rId120"/>
  </webImageSrd>
  <webImageSrd>
    <address r:id="rId121"/>
  </webImageSrd>
  <webImageSrd>
    <address r:id="rId122"/>
  </webImageSrd>
  <webImageSrd>
    <address r:id="rId123"/>
  </webImageSrd>
  <webImageSrd>
    <address r:id="rId124"/>
  </webImageSrd>
  <webImageSrd>
    <address r:id="rId125"/>
  </webImageSrd>
  <webImageSrd>
    <address r:id="rId126"/>
  </webImageSrd>
  <webImageSrd>
    <address r:id="rId127"/>
  </webImageSrd>
  <webImageSrd>
    <address r:id="rId128"/>
  </webImageSrd>
  <webImageSrd>
    <address r:id="rId129"/>
  </webImageSrd>
  <webImageSrd>
    <address r:id="rId130"/>
  </webImageSrd>
  <webImageSrd>
    <address r:id="rId131"/>
  </webImageSrd>
  <webImageSrd>
    <address r:id="rId132"/>
  </webImageSrd>
  <webImageSrd>
    <address r:id="rId133"/>
  </webImageSrd>
  <webImageSrd>
    <address r:id="rId134"/>
  </webImageSrd>
  <webImageSrd>
    <address r:id="rId135"/>
  </webImageSrd>
  <webImageSrd>
    <address r:id="rId136"/>
  </webImageSrd>
  <webImageSrd>
    <address r:id="rId137"/>
  </webImageSrd>
  <webImageSrd>
    <address r:id="rId138"/>
  </webImageSrd>
  <webImageSrd>
    <address r:id="rId139"/>
  </webImageSrd>
  <webImageSrd>
    <address r:id="rId140"/>
  </webImageSrd>
  <webImageSrd>
    <address r:id="rId141"/>
  </webImageSrd>
  <webImageSrd>
    <address r:id="rId142"/>
  </webImageSrd>
  <webImageSrd>
    <address r:id="rId143"/>
  </webImageSrd>
  <webImageSrd>
    <address r:id="rId144"/>
  </webImageSrd>
  <webImageSrd>
    <address r:id="rId145"/>
  </webImageSrd>
  <webImageSrd>
    <address r:id="rId146"/>
  </webImageSrd>
  <webImageSrd>
    <address r:id="rId147"/>
  </webImageSrd>
  <webImageSrd>
    <address r:id="rId148"/>
  </webImageSrd>
  <webImageSrd>
    <address r:id="rId149"/>
  </webImageSrd>
  <webImageSrd>
    <address r:id="rId150"/>
  </webImageSrd>
  <webImageSrd>
    <address r:id="rId151"/>
  </webImageSrd>
  <webImageSrd>
    <address r:id="rId152"/>
  </webImageSrd>
  <webImageSrd>
    <address r:id="rId153"/>
  </webImageSrd>
  <webImageSrd>
    <address r:id="rId154"/>
  </webImageSrd>
  <webImageSrd>
    <address r:id="rId155"/>
  </webImageSrd>
  <webImageSrd>
    <address r:id="rId156"/>
  </webImageSrd>
  <webImageSrd>
    <address r:id="rId157"/>
  </webImageSrd>
  <webImageSrd>
    <address r:id="rId158"/>
  </webImageSrd>
  <webImageSrd>
    <address r:id="rId159"/>
  </webImageSrd>
  <webImageSrd>
    <address r:id="rId160"/>
  </webImageSrd>
  <webImageSrd>
    <address r:id="rId161"/>
  </webImageSrd>
  <webImageSrd>
    <address r:id="rId162"/>
  </webImageSrd>
  <webImageSrd>
    <address r:id="rId163"/>
  </webImageSrd>
  <webImageSrd>
    <address r:id="rId164"/>
  </webImageSrd>
  <webImageSrd>
    <address r:id="rId165"/>
  </webImageSrd>
  <webImageSrd>
    <address r:id="rId166"/>
  </webImageSrd>
  <webImageSrd>
    <address r:id="rId167"/>
  </webImageSrd>
  <webImageSrd>
    <address r:id="rId168"/>
  </webImageSrd>
  <webImageSrd>
    <address r:id="rId169"/>
  </webImageSrd>
  <webImageSrd>
    <address r:id="rId170"/>
  </webImageSrd>
  <webImageSrd>
    <address r:id="rId171"/>
  </webImageSrd>
  <webImageSrd>
    <address r:id="rId172"/>
  </webImageSrd>
  <webImageSrd>
    <address r:id="rId173"/>
  </webImageSrd>
  <webImageSrd>
    <address r:id="rId174"/>
  </webImageSrd>
  <webImageSrd>
    <address r:id="rId175"/>
  </webImageSrd>
  <webImageSrd>
    <address r:id="rId176"/>
  </webImageSrd>
  <webImageSrd>
    <address r:id="rId177"/>
  </webImageSrd>
  <webImageSrd>
    <address r:id="rId178"/>
  </webImageSrd>
  <webImageSrd>
    <address r:id="rId179"/>
  </webImageSrd>
  <webImageSrd>
    <address r:id="rId180"/>
  </webImageSrd>
  <webImageSrd>
    <address r:id="rId181"/>
  </webImageSrd>
  <webImageSrd>
    <address r:id="rId182"/>
  </webImageSrd>
  <webImageSrd>
    <address r:id="rId183"/>
  </webImageSrd>
  <webImageSrd>
    <address r:id="rId184"/>
  </webImageSrd>
  <webImageSrd>
    <address r:id="rId185"/>
  </webImageSrd>
  <webImageSrd>
    <address r:id="rId186"/>
  </webImageSrd>
  <webImageSrd>
    <address r:id="rId187"/>
  </webImageSrd>
  <webImageSrd>
    <address r:id="rId188"/>
  </webImageSrd>
  <webImageSrd>
    <address r:id="rId189"/>
  </webImageSrd>
  <webImageSrd>
    <address r:id="rId190"/>
  </webImageSrd>
  <webImageSrd>
    <address r:id="rId191"/>
  </webImageSrd>
  <webImageSrd>
    <address r:id="rId192"/>
  </webImageSrd>
  <webImageSrd>
    <address r:id="rId193"/>
  </webImageSrd>
  <webImageSrd>
    <address r:id="rId194"/>
  </webImageSrd>
  <webImageSrd>
    <address r:id="rId195"/>
  </webImageSrd>
  <webImageSrd>
    <address r:id="rId196"/>
  </webImageSrd>
  <webImageSrd>
    <address r:id="rId197"/>
  </webImageSrd>
  <webImageSrd>
    <address r:id="rId198"/>
  </webImageSrd>
  <webImageSrd>
    <address r:id="rId199"/>
  </webImageSrd>
  <webImageSrd>
    <address r:id="rId200"/>
  </webImageSrd>
  <webImageSrd>
    <address r:id="rId201"/>
  </webImageSrd>
  <webImageSrd>
    <address r:id="rId202"/>
  </webImageSrd>
  <webImageSrd>
    <address r:id="rId203"/>
  </webImageSrd>
  <webImageSrd>
    <address r:id="rId204"/>
  </webImageSrd>
  <webImageSrd>
    <address r:id="rId205"/>
  </webImageSrd>
  <webImageSrd>
    <address r:id="rId206"/>
  </webImageSrd>
  <webImageSrd>
    <address r:id="rId207"/>
  </webImageSrd>
  <webImageSrd>
    <address r:id="rId208"/>
  </webImageSrd>
  <webImageSrd>
    <address r:id="rId209"/>
  </webImageSrd>
  <webImageSrd>
    <address r:id="rId210"/>
  </webImageSrd>
  <webImageSrd>
    <address r:id="rId211"/>
  </webImageSrd>
  <webImageSrd>
    <address r:id="rId212"/>
  </webImageSrd>
  <webImageSrd>
    <address r:id="rId213"/>
  </webImageSrd>
  <webImageSrd>
    <address r:id="rId214"/>
  </webImageSrd>
  <webImageSrd>
    <address r:id="rId215"/>
  </webImageSrd>
  <webImageSrd>
    <address r:id="rId216"/>
  </webImageSrd>
  <webImageSrd>
    <address r:id="rId217"/>
  </webImageSrd>
  <webImageSrd>
    <address r:id="rId218"/>
  </webImageSrd>
  <webImageSrd>
    <address r:id="rId219"/>
  </webImageSrd>
  <webImageSrd>
    <address r:id="rId220"/>
  </webImageSrd>
  <webImageSrd>
    <address r:id="rId221"/>
  </webImageSrd>
  <webImageSrd>
    <address r:id="rId222"/>
  </webImageSrd>
  <webImageSrd>
    <address r:id="rId223"/>
  </webImageSrd>
  <webImageSrd>
    <address r:id="rId224"/>
  </webImageSrd>
  <webImageSrd>
    <address r:id="rId225"/>
  </webImageSrd>
  <webImageSrd>
    <address r:id="rId226"/>
  </webImageSrd>
  <webImageSrd>
    <address r:id="rId227"/>
  </webImageSrd>
  <webImageSrd>
    <address r:id="rId228"/>
  </webImageSrd>
  <webImageSrd>
    <address r:id="rId229"/>
  </webImageSrd>
  <webImageSrd>
    <address r:id="rId230"/>
  </webImageSrd>
  <webImageSrd>
    <address r:id="rId231"/>
  </webImageSrd>
  <webImageSrd>
    <address r:id="rId232"/>
  </webImageSrd>
  <webImageSrd>
    <address r:id="rId233"/>
  </webImageSrd>
  <webImageSrd>
    <address r:id="rId234"/>
  </webImageSrd>
  <webImageSrd>
    <address r:id="rId235"/>
  </webImageSrd>
  <webImageSrd>
    <address r:id="rId236"/>
  </webImageSrd>
  <webImageSrd>
    <address r:id="rId237"/>
  </webImageSrd>
  <webImageSrd>
    <address r:id="rId238"/>
  </webImageSrd>
  <webImageSrd>
    <address r:id="rId239"/>
  </webImageSrd>
  <webImageSrd>
    <address r:id="rId240"/>
  </webImageSrd>
  <webImageSrd>
    <address r:id="rId241"/>
  </webImageSrd>
  <webImageSrd>
    <address r:id="rId242"/>
  </webImageSrd>
  <webImageSrd>
    <address r:id="rId243"/>
  </webImageSrd>
  <webImageSrd>
    <address r:id="rId244"/>
  </webImageSrd>
  <webImageSrd>
    <address r:id="rId245"/>
  </webImageSrd>
  <webImageSrd>
    <address r:id="rId246"/>
  </webImageSrd>
  <webImageSrd>
    <address r:id="rId247"/>
  </webImageSrd>
  <webImageSrd>
    <address r:id="rId248"/>
  </webImageSrd>
  <webImageSrd>
    <address r:id="rId249"/>
  </webImageSrd>
  <webImageSrd>
    <address r:id="rId250"/>
  </webImageSrd>
  <webImageSrd>
    <address r:id="rId251"/>
  </webImageSrd>
  <webImageSrd>
    <address r:id="rId252"/>
  </webImageSrd>
  <webImageSrd>
    <address r:id="rId253"/>
  </webImageSrd>
  <webImageSrd>
    <address r:id="rId254"/>
  </webImageSrd>
  <webImageSrd>
    <address r:id="rId255"/>
  </webImageSrd>
  <webImageSrd>
    <address r:id="rId256"/>
  </webImageSrd>
  <webImageSrd>
    <address r:id="rId257"/>
  </webImageSrd>
  <webImageSrd>
    <address r:id="rId258"/>
  </webImageSrd>
  <webImageSrd>
    <address r:id="rId259"/>
  </webImageSrd>
  <webImageSrd>
    <address r:id="rId260"/>
  </webImageSrd>
  <webImageSrd>
    <address r:id="rId261"/>
  </webImageSrd>
  <webImageSrd>
    <address r:id="rId262"/>
  </webImageSrd>
  <webImageSrd>
    <address r:id="rId263"/>
  </webImageSrd>
  <webImageSrd>
    <address r:id="rId264"/>
  </webImageSrd>
  <webImageSrd>
    <address r:id="rId265"/>
  </webImageSrd>
  <webImageSrd>
    <address r:id="rId266"/>
  </webImageSrd>
  <webImageSrd>
    <address r:id="rId267"/>
  </webImageSrd>
  <webImageSrd>
    <address r:id="rId268"/>
  </webImageSrd>
  <webImageSrd>
    <address r:id="rId269"/>
  </webImageSrd>
  <webImageSrd>
    <address r:id="rId270"/>
  </webImageSrd>
  <webImageSrd>
    <address r:id="rId271"/>
  </webImageSrd>
  <webImageSrd>
    <address r:id="rId272"/>
  </webImageSrd>
  <webImageSrd>
    <address r:id="rId273"/>
  </webImageSrd>
  <webImageSrd>
    <address r:id="rId274"/>
  </webImageSrd>
  <webImageSrd>
    <address r:id="rId275"/>
  </webImageSrd>
  <webImageSrd>
    <address r:id="rId276"/>
  </webImageSrd>
  <webImageSrd>
    <address r:id="rId277"/>
    <blip r:id="rId278"/>
  </webImageSrd>
  <webImageSrd>
    <address r:id="rId279"/>
  </webImageSrd>
  <webImageSrd>
    <address r:id="rId280"/>
  </webImageSrd>
  <webImageSrd>
    <address r:id="rId281"/>
  </webImageSrd>
  <webImageSrd>
    <address r:id="rId282"/>
  </webImageSrd>
  <webImageSrd>
    <address r:id="rId283"/>
    <blip r:id="rId284"/>
  </webImageSrd>
  <webImageSrd>
    <address r:id="rId285"/>
  </webImageSrd>
  <webImageSrd>
    <address r:id="rId286"/>
  </webImageSrd>
  <webImageSrd>
    <address r:id="rId287"/>
  </webImageSrd>
  <webImageSrd>
    <address r:id="rId288"/>
  </webImageSrd>
  <webImageSrd>
    <address r:id="rId289"/>
    <blip r:id="rId290"/>
  </webImageSrd>
  <webImageSrd>
    <address r:id="rId291"/>
  </webImageSrd>
  <webImageSrd>
    <address r:id="rId292"/>
  </webImageSrd>
  <webImageSrd>
    <address r:id="rId293"/>
  </webImageSrd>
  <webImageSrd>
    <address r:id="rId294"/>
  </webImageSrd>
  <webImageSrd>
    <address r:id="rId295"/>
  </webImageSrd>
  <webImageSrd>
    <address r:id="rId296"/>
  </webImageSrd>
  <webImageSrd>
    <address r:id="rId297"/>
  </webImageSrd>
  <webImageSrd>
    <address r:id="rId298"/>
  </webImageSrd>
  <webImageSrd>
    <address r:id="rId299"/>
  </webImageSrd>
  <webImageSrd>
    <address r:id="rId300"/>
  </webImageSrd>
  <webImageSrd>
    <address r:id="rId301"/>
  </webImageSrd>
  <webImageSrd>
    <address r:id="rId302"/>
  </webImageSrd>
  <webImageSrd>
    <address r:id="rId303"/>
  </webImageSrd>
  <webImageSrd>
    <address r:id="rId304"/>
  </webImageSrd>
  <webImageSrd>
    <address r:id="rId305"/>
  </webImageSrd>
  <webImageSrd>
    <address r:id="rId306"/>
  </webImageSrd>
  <webImageSrd>
    <address r:id="rId307"/>
  </webImageSrd>
  <webImageSrd>
    <address r:id="rId308"/>
  </webImageSrd>
  <webImageSrd>
    <address r:id="rId309"/>
  </webImageSrd>
  <webImageSrd>
    <address r:id="rId310"/>
  </webImageSrd>
  <webImageSrd>
    <address r:id="rId311"/>
  </webImageSrd>
  <webImageSrd>
    <address r:id="rId312"/>
  </webImageSrd>
  <webImageSrd>
    <address r:id="rId313"/>
  </webImageSrd>
  <webImageSrd>
    <address r:id="rId314"/>
  </webImageSrd>
  <webImageSrd>
    <address r:id="rId315"/>
  </webImageSrd>
  <webImageSrd>
    <address r:id="rId316"/>
  </webImageSrd>
  <webImageSrd>
    <address r:id="rId317"/>
  </webImageSrd>
  <webImageSrd>
    <address r:id="rId318"/>
  </webImageSrd>
  <webImageSrd>
    <address r:id="rId319"/>
  </webImageSrd>
  <webImageSrd>
    <address r:id="rId320"/>
  </webImageSrd>
  <webImageSrd>
    <address r:id="rId321"/>
  </webImageSrd>
  <webImageSrd>
    <address r:id="rId322"/>
  </webImageSrd>
  <webImageSrd>
    <address r:id="rId323"/>
    <blip r:id="rId324"/>
  </webImageSrd>
  <webImageSrd>
    <address r:id="rId325"/>
  </webImageSrd>
  <webImageSrd>
    <address r:id="rId326"/>
  </webImageSrd>
  <webImageSrd>
    <address r:id="rId327"/>
    <blip r:id="rId328"/>
  </webImageSrd>
  <webImageSrd>
    <address r:id="rId329"/>
  </webImageSrd>
  <webImageSrd>
    <address r:id="rId330"/>
  </webImageSrd>
  <webImageSrd>
    <address r:id="rId331"/>
    <blip r:id="rId332"/>
  </webImageSrd>
  <webImageSrd>
    <address r:id="rId333"/>
  </webImageSrd>
  <webImageSrd>
    <address r:id="rId334"/>
  </webImageSrd>
  <webImageSrd>
    <address r:id="rId335"/>
  </webImageSrd>
  <webImageSrd>
    <address r:id="rId336"/>
    <blip r:id="rId337"/>
  </webImageSrd>
  <webImageSrd>
    <address r:id="rId338"/>
  </webImageSrd>
  <webImageSrd>
    <address r:id="rId339"/>
  </webImageSrd>
  <webImageSrd>
    <address r:id="rId340"/>
  </webImageSrd>
  <webImageSrd>
    <address r:id="rId341"/>
    <blip r:id="rId342"/>
  </webImageSrd>
</webImagesSrd>
</file>

<file path=xl/richData/rdarray.xml><?xml version="1.0" encoding="utf-8"?>
<arrayData xmlns="http://schemas.microsoft.com/office/spreadsheetml/2017/richdata2" count="780">
  <a r="1">
    <v t="r">8</v>
  </a>
  <a r="1">
    <v t="r">10</v>
  </a>
  <a r="7">
    <v t="r">17</v>
    <v t="r">18</v>
    <v t="r">19</v>
    <v t="r">20</v>
    <v t="r">21</v>
    <v t="r">22</v>
    <v t="r">23</v>
  </a>
  <a r="3">
    <v t="r">25</v>
    <v t="r">25</v>
    <v t="r">26</v>
  </a>
  <a r="3">
    <v t="r">28</v>
    <v t="r">28</v>
    <v t="r">29</v>
  </a>
  <a r="2">
    <v t="r">17</v>
    <v t="r">18</v>
  </a>
  <a r="5">
    <v t="r">19</v>
    <v t="r">20</v>
    <v t="r">21</v>
    <v t="r">22</v>
    <v t="r">23</v>
  </a>
  <a r="1">
    <v t="s">chemist</v>
  </a>
  <a r="1">
    <v t="s">Lord Charles Cavendish</v>
  </a>
  <a r="5">
    <v t="s">Britain</v>
    <v t="s">Great Britain</v>
    <v t="s">UK</v>
    <v t="s">U.K.</v>
    <v t="s">British Isles</v>
  </a>
  <a r="1">
    <v t="r">54</v>
  </a>
  <a r="15">
    <v t="r">58</v>
    <v t="r">59</v>
    <v t="r">60</v>
    <v t="r">61</v>
    <v t="r">62</v>
    <v t="r">63</v>
    <v t="r">64</v>
    <v t="r">65</v>
    <v t="r">66</v>
    <v t="r">67</v>
    <v t="r">68</v>
    <v t="r">69</v>
    <v t="r">70</v>
    <v t="r">71</v>
    <v t="r">72</v>
  </a>
  <a r="9">
    <v t="r">79</v>
    <v t="r">81</v>
    <v t="r">83</v>
    <v t="r">85</v>
    <v t="r">87</v>
    <v t="r">89</v>
    <v t="r">91</v>
    <v t="r">93</v>
    <v t="r">95</v>
  </a>
  <a r="9">
    <v t="r">116</v>
    <v t="r">119</v>
    <v t="r">122</v>
    <v t="r">125</v>
    <v t="r">128</v>
    <v t="r">131</v>
    <v t="r">134</v>
    <v t="r">137</v>
    <v t="r">140</v>
  </a>
  <a r="5">
    <v t="r">46</v>
    <v t="r">142</v>
    <v t="r">143</v>
    <v t="r">144</v>
    <v t="r">145</v>
  </a>
  <a r="17">
    <v t="s">arable land</v>
    <v t="s">chalk</v>
    <v t="s">clay</v>
    <v t="s">coal</v>
    <v t="s">construction materials</v>
    <v t="s">gold</v>
    <v t="s">gypsum</v>
    <v t="s">iron</v>
    <v t="s">lead</v>
    <v t="s">natural gas</v>
    <v t="s">oil</v>
    <v t="s">potash</v>
    <v t="s">salt</v>
    <v t="s">silica</v>
    <v t="s">stone</v>
    <v t="s">tin</v>
    <v t="s">zinc</v>
  </a>
  <a r="4">
    <v t="r">162</v>
    <v t="r">163</v>
    <v t="r">164</v>
    <v t="r">165</v>
  </a>
  <a r="11">
    <v t="r">168</v>
    <v t="r">170</v>
    <v t="r">172</v>
    <v t="r">174</v>
    <v t="r">176</v>
    <v t="r">178</v>
    <v t="r">180</v>
    <v t="r">182</v>
    <v t="r">184</v>
    <v t="r">186</v>
    <v t="r">188</v>
  </a>
  <a r="1">
    <v t="r">194</v>
  </a>
  <a r="1">
    <v t="s">Europe/London</v>
  </a>
  <a r="3">
    <v t="r">214</v>
    <v t="r">215</v>
    <v t="r">216</v>
  </a>
  <a r="3">
    <v t="r">218</v>
    <v t="r">219</v>
    <v t="r">10</v>
  </a>
  <a r="9">
    <v t="r">225</v>
    <v t="r">226</v>
    <v t="r">227</v>
    <v t="r">228</v>
    <v t="r">229</v>
    <v t="r">230</v>
    <v t="r">231</v>
    <v t="r">232</v>
    <v t="r">233</v>
  </a>
  <a r="3">
    <v t="r">25</v>
    <v t="r">25</v>
    <v t="r">25</v>
  </a>
  <a r="3">
    <v t="r">236</v>
    <v t="r">236</v>
    <v t="r">236</v>
  </a>
  <a r="2">
    <v t="r">226</v>
    <v t="r">227</v>
  </a>
  <a r="7">
    <v t="r">233</v>
    <v t="r">225</v>
    <v t="r">228</v>
    <v t="r">229</v>
    <v t="r">230</v>
    <v t="r">231</v>
    <v t="r">232</v>
  </a>
  <a r="6">
    <v t="r">253</v>
    <v t="r">254</v>
    <v t="r">255</v>
    <v t="r">256</v>
    <v t="r">257</v>
    <v t="r">258</v>
  </a>
  <a r="3">
    <v t="r">268</v>
    <v t="r">270</v>
    <v t="r">272</v>
  </a>
  <a r="5">
    <v t="r">289</v>
    <v t="r">290</v>
    <v t="r">291</v>
    <v t="r">292</v>
    <v t="r">293</v>
  </a>
  <a r="12">
    <v t="s">arable land</v>
    <v t="s">bauxite</v>
    <v t="s">chrome</v>
    <v t="s">coal</v>
    <v t="s">diamonds</v>
    <v t="s">iron</v>
    <v t="s">manganese</v>
    <v t="s">mica</v>
    <v t="s">natural gas</v>
    <v t="s">oil</v>
    <v t="s">stone</v>
    <v t="s">titanium</v>
  </a>
  <a r="36">
    <v t="r">310</v>
    <v t="r">311</v>
    <v t="r">312</v>
    <v t="r">313</v>
    <v t="r">314</v>
    <v t="r">315</v>
    <v t="r">316</v>
    <v t="r">317</v>
    <v t="r">318</v>
    <v t="r">319</v>
    <v t="r">320</v>
    <v t="r">321</v>
    <v t="r">322</v>
    <v t="r">323</v>
    <v t="r">324</v>
    <v t="r">325</v>
    <v t="r">326</v>
    <v t="r">327</v>
    <v t="r">328</v>
    <v t="r">329</v>
    <v t="r">330</v>
    <v t="r">331</v>
    <v t="r">332</v>
    <v t="r">333</v>
    <v t="r">334</v>
    <v t="r">335</v>
    <v t="r">336</v>
    <v t="r">337</v>
    <v t="r">338</v>
    <v t="r">339</v>
    <v t="r">340</v>
    <v t="r">341</v>
    <v t="r">342</v>
    <v t="r">343</v>
    <v t="r">344</v>
    <v t="r">345</v>
  </a>
  <a r="11">
    <v t="r">348</v>
    <v t="r">350</v>
    <v t="r">352</v>
    <v t="r">354</v>
    <v t="r">356</v>
    <v t="r">358</v>
    <v t="r">360</v>
    <v t="r">362</v>
    <v t="r">364</v>
    <v t="r">366</v>
    <v t="r">368</v>
  </a>
  <a r="6">
    <v t="r">374</v>
    <v t="r">376</v>
    <v t="r">378</v>
    <v t="r">380</v>
    <v t="r">382</v>
    <v t="r">384</v>
  </a>
  <a r="1">
    <v t="s">Asia/Kolkata</v>
  </a>
  <a r="2">
    <v t="r">402</v>
    <v t="r">403</v>
  </a>
  <a r="5">
    <v t="r">413</v>
    <v t="r">415</v>
    <v t="r">417</v>
    <v t="r">419</v>
    <v t="r">421</v>
  </a>
  <a r="11">
    <v t="r">441</v>
    <v t="r">444</v>
    <v t="r">447</v>
    <v t="r">450</v>
    <v t="r">453</v>
    <v t="r">456</v>
    <v t="r">459</v>
    <v t="r">462</v>
    <v t="r">465</v>
    <v t="r">468</v>
    <v t="r">470</v>
  </a>
  <a r="5">
    <v t="r">405</v>
    <v t="r">472</v>
    <v t="r">473</v>
    <v t="r">474</v>
    <v t="r">475</v>
  </a>
  <a r="12">
    <v t="s">arsenic</v>
    <v t="s">copper</v>
    <v t="s">feldspar</v>
    <v t="s">gold</v>
    <v t="s">hydropower</v>
    <v t="s">iron</v>
    <v t="s">lead</v>
    <v t="s">silver</v>
    <v t="s">timber</v>
    <v t="s">tungsten</v>
    <v t="s">uranium</v>
    <v t="s">zinc</v>
  </a>
  <a r="21">
    <v t="r">491</v>
    <v t="r">492</v>
    <v t="r">493</v>
    <v t="r">494</v>
    <v t="r">495</v>
    <v t="r">496</v>
    <v t="r">497</v>
    <v t="r">498</v>
    <v t="r">499</v>
    <v t="r">500</v>
    <v t="r">501</v>
    <v t="r">502</v>
    <v t="r">503</v>
    <v t="r">504</v>
    <v t="r">505</v>
    <v t="r">506</v>
    <v t="r">507</v>
    <v t="r">508</v>
    <v t="r">509</v>
    <v t="r">510</v>
    <v t="r">511</v>
  </a>
  <a r="9">
    <v t="r">514</v>
    <v t="r">516</v>
    <v t="r">518</v>
    <v t="r">520</v>
    <v t="r">522</v>
    <v t="r">524</v>
    <v t="r">526</v>
    <v t="r">528</v>
    <v t="r">530</v>
  </a>
  <a r="2">
    <v t="r">536</v>
    <v t="r">538</v>
  </a>
  <a r="1">
    <v t="s">Europe/Stockholm</v>
  </a>
  <a r="3">
    <v t="r">403</v>
    <v t="r">556</v>
    <v t="r">219</v>
  </a>
  <a r="1">
    <v t="r">561</v>
  </a>
  <a r="6">
    <v t="r">568</v>
    <v t="r">570</v>
    <v t="r">572</v>
    <v t="r">574</v>
    <v t="r">576</v>
    <v t="r">577</v>
  </a>
  <a r="9">
    <v t="r">597</v>
    <v t="r">599</v>
    <v t="r">601</v>
    <v t="r">604</v>
    <v t="r">607</v>
    <v t="r">609</v>
    <v t="r">612</v>
    <v t="r">615</v>
    <v t="r">617</v>
  </a>
  <a r="5">
    <v t="r">558</v>
    <v t="r">619</v>
    <v t="r">620</v>
    <v t="r">621</v>
    <v t="r">622</v>
  </a>
  <a r="10">
    <v t="s">chrome</v>
    <v t="s">copper</v>
    <v t="s">gold</v>
    <v t="s">iron</v>
    <v t="s">lead</v>
    <v t="s">nickel</v>
    <v t="s">silver</v>
    <v t="s">stone</v>
    <v t="s">timber</v>
    <v t="s">zinc</v>
  </a>
  <a r="19">
    <v t="r">639</v>
    <v t="r">640</v>
    <v t="r">641</v>
    <v t="r">642</v>
    <v t="r">643</v>
    <v t="r">644</v>
    <v t="r">645</v>
    <v t="r">646</v>
    <v t="r">647</v>
    <v t="r">648</v>
    <v t="r">649</v>
    <v t="r">650</v>
    <v t="r">651</v>
    <v t="r">652</v>
    <v t="r">653</v>
    <v t="r">654</v>
    <v t="r">655</v>
    <v t="r">656</v>
    <v t="r">657</v>
  </a>
  <a r="6">
    <v t="r">660</v>
    <v t="r">662</v>
    <v t="r">664</v>
    <v t="r">666</v>
    <v t="r">668</v>
    <v t="r">670</v>
  </a>
  <a r="3">
    <v t="r">676</v>
    <v t="r">678</v>
    <v t="r">679</v>
  </a>
  <a r="2">
    <v t="s">Europe/Helsinki</v>
    <v t="s">Europe/Mariehamn</v>
  </a>
  <a r="14">
    <v t="r">697</v>
    <v t="r">698</v>
    <v t="r">255</v>
    <v t="r">699</v>
    <v t="r">402</v>
    <v t="r">700</v>
    <v t="r">701</v>
    <v t="r">702</v>
    <v t="r">703</v>
    <v t="r">704</v>
    <v t="r">705</v>
    <v t="r">403</v>
    <v t="r">706</v>
    <v t="r">707</v>
  </a>
  <a r="6">
    <v t="r">717</v>
    <v t="r">719</v>
    <v t="r">721</v>
    <v t="r">722</v>
    <v t="r">723</v>
    <v t="r">725</v>
  </a>
  <a r="37">
    <v t="r">745</v>
    <v t="r">748</v>
    <v t="r">750</v>
    <v t="r">753</v>
    <v t="r">756</v>
    <v t="r">759</v>
    <v t="r">762</v>
    <v t="r">765</v>
    <v t="r">768</v>
    <v t="r">771</v>
    <v t="r">774</v>
    <v t="r">777</v>
    <v t="r">780</v>
    <v t="r">783</v>
    <v t="r">786</v>
    <v t="r">789</v>
    <v t="r">792</v>
    <v t="r">795</v>
    <v t="r">798</v>
    <v t="r">801</v>
    <v t="r">804</v>
    <v t="r">807</v>
    <v t="r">809</v>
    <v t="r">812</v>
    <v t="r">815</v>
    <v t="r">818</v>
    <v t="r">821</v>
    <v t="r">824</v>
    <v t="r">827</v>
    <v t="r">830</v>
    <v t="r">833</v>
    <v t="r">836</v>
    <v t="r">839</v>
    <v t="r">841</v>
    <v t="r">844</v>
    <v t="r">846</v>
    <v t="r">848</v>
  </a>
  <a r="5">
    <v t="r">709</v>
    <v t="r">850</v>
    <v t="r">851</v>
    <v t="r">852</v>
    <v t="r">853</v>
  </a>
  <a r="5">
    <v t="s">coal</v>
    <v t="s">minerals</v>
    <v t="s">natural gas</v>
    <v t="s">oil</v>
    <v t="s">timber</v>
  </a>
  <a r="83">
    <v t="r">870</v>
    <v t="r">871</v>
    <v t="r">872</v>
    <v t="r">873</v>
    <v t="r">874</v>
    <v t="r">875</v>
    <v t="r">876</v>
    <v t="r">877</v>
    <v t="r">878</v>
    <v t="r">879</v>
    <v t="r">880</v>
    <v t="r">881</v>
    <v t="r">882</v>
    <v t="r">883</v>
    <v t="r">884</v>
    <v t="r">885</v>
    <v t="r">886</v>
    <v t="r">887</v>
    <v t="r">888</v>
    <v t="r">889</v>
    <v t="r">890</v>
    <v t="r">891</v>
    <v t="r">892</v>
    <v t="r">893</v>
    <v t="r">894</v>
    <v t="r">895</v>
    <v t="r">896</v>
    <v t="r">897</v>
    <v t="r">898</v>
    <v t="r">899</v>
    <v t="r">900</v>
    <v t="r">901</v>
    <v t="r">902</v>
    <v t="r">903</v>
    <v t="r">904</v>
    <v t="r">905</v>
    <v t="r">906</v>
    <v t="r">907</v>
    <v t="r">908</v>
    <v t="r">909</v>
    <v t="r">910</v>
    <v t="r">911</v>
    <v t="r">912</v>
    <v t="r">913</v>
    <v t="r">914</v>
    <v t="r">915</v>
    <v t="r">916</v>
    <v t="r">917</v>
    <v t="r">918</v>
    <v t="r">919</v>
    <v t="r">920</v>
    <v t="r">921</v>
    <v t="r">922</v>
    <v t="r">923</v>
    <v t="r">924</v>
    <v t="r">925</v>
    <v t="r">926</v>
    <v t="r">927</v>
    <v t="r">928</v>
    <v t="r">929</v>
    <v t="r">930</v>
    <v t="r">931</v>
    <v t="r">932</v>
    <v t="r">933</v>
    <v t="r">934</v>
    <v t="r">935</v>
    <v t="r">936</v>
    <v t="r">937</v>
    <v t="r">938</v>
    <v t="r">939</v>
    <v t="r">940</v>
    <v t="r">941</v>
    <v t="r">942</v>
    <v t="r">943</v>
    <v t="r">944</v>
    <v t="r">945</v>
    <v t="r">946</v>
    <v t="r">947</v>
    <v t="r">948</v>
    <v t="r">949</v>
    <v t="r">950</v>
    <v t="r">951</v>
    <v t="r">952</v>
  </a>
  <a r="8">
    <v t="r">955</v>
    <v t="r">957</v>
    <v t="r">959</v>
    <v t="r">961</v>
    <v t="r">963</v>
    <v t="r">965</v>
    <v t="r">967</v>
    <v t="r">969</v>
  </a>
  <a r="14">
    <v t="r">975</v>
    <v t="r">977</v>
    <v t="r">979</v>
    <v t="r">981</v>
    <v t="r">982</v>
    <v t="r">984</v>
    <v t="r">986</v>
    <v t="r">988</v>
    <v t="r">990</v>
    <v t="r">992</v>
    <v t="r">994</v>
    <v t="r">996</v>
    <v t="r">998</v>
    <v t="r">1000</v>
  </a>
  <a r="27">
    <v t="s">Asia/Anadyr</v>
    <v t="s">Asia/Barnaul</v>
    <v t="s">Asia/Chita</v>
    <v t="s">Asia/Irkutsk</v>
    <v t="s">Asia/Kamchatka</v>
    <v t="s">Asia/Khandyga</v>
    <v t="s">Asia/Krasnoyarsk</v>
    <v t="s">Asia/Magadan</v>
    <v t="s">Asia/Novokuznetsk</v>
    <v t="s">Asia/Novosibirsk</v>
    <v t="s">Asia/Omsk</v>
    <v t="s">Asia/Sakhalin</v>
    <v t="s">Asia/Srednekolymsk</v>
    <v t="s">Asia/Tomsk</v>
    <v t="s">Asia/Ust-Nera</v>
    <v t="s">Asia/Vladivostok</v>
    <v t="s">Asia/Yakutsk</v>
    <v t="s">Asia/Yekaterinburg</v>
    <v t="s">Europe/Astrakhan</v>
    <v t="s">Europe/Kaliningrad</v>
    <v t="s">Europe/Kirov</v>
    <v t="s">Europe/Moscow</v>
    <v t="s">Europe/Samara</v>
    <v t="s">Europe/Saratov</v>
    <v t="s">Europe/Simferopol</v>
    <v t="s">Europe/Ulyanovsk</v>
    <v t="s">Europe/Volgograd</v>
  </a>
  <a r="7">
    <v t="r">698</v>
    <v t="r">1018</v>
    <v t="r">1019</v>
    <v t="r">703</v>
    <v t="r">556</v>
    <v t="r">1020</v>
    <v t="r">707</v>
  </a>
  <a r="5">
    <v t="r">1030</v>
    <v t="r">1032</v>
    <v t="r">1034</v>
    <v t="r">1035</v>
    <v t="r">1036</v>
  </a>
  <a r="7">
    <v t="r">1056</v>
    <v t="r">1059</v>
    <v t="r">1062</v>
    <v t="r">1065</v>
    <v t="r">1068</v>
    <v t="r">1071</v>
    <v t="r">1074</v>
  </a>
  <a r="5">
    <v t="r">1022</v>
    <v t="r">1076</v>
    <v t="r">1077</v>
    <v t="r">1078</v>
    <v t="r">1079</v>
  </a>
  <a r="9">
    <v t="s">amber</v>
    <v t="s">arable land</v>
    <v t="s">coal</v>
    <v t="s">copper</v>
    <v t="s">lead</v>
    <v t="s">natural gas</v>
    <v t="s">salt</v>
    <v t="s">silver</v>
    <v t="s">sulfur</v>
  </a>
  <a r="16">
    <v t="r">1096</v>
    <v t="r">1097</v>
    <v t="r">1098</v>
    <v t="r">1099</v>
    <v t="r">1100</v>
    <v t="r">1101</v>
    <v t="r">1102</v>
    <v t="r">1103</v>
    <v t="r">1104</v>
    <v t="r">1105</v>
    <v t="r">1106</v>
    <v t="r">1107</v>
    <v t="r">1108</v>
    <v t="r">1109</v>
    <v t="r">1110</v>
    <v t="r">1111</v>
  </a>
  <a r="6">
    <v t="r">1114</v>
    <v t="r">1116</v>
    <v t="r">1118</v>
    <v t="r">1120</v>
    <v t="r">1122</v>
    <v t="r">1124</v>
  </a>
  <a r="7">
    <v t="r">1130</v>
    <v t="r">1131</v>
    <v t="r">1133</v>
    <v t="r">1134</v>
    <v t="r">1136</v>
    <v t="r">1138</v>
    <v t="r">1140</v>
  </a>
  <a r="1">
    <v t="s">Europe/Warsaw</v>
  </a>
  <a r="9">
    <v t="r">1158</v>
    <v t="r">1159</v>
    <v t="r">1018</v>
    <v t="r">1160</v>
    <v t="r">1161</v>
    <v t="r">1162</v>
    <v t="r">1163</v>
    <v t="r">706</v>
    <v t="r">1164</v>
  </a>
  <a r="8">
    <v t="r">1174</v>
    <v t="r">1176</v>
    <v t="r">1178</v>
    <v t="r">1180</v>
    <v t="r">1181</v>
    <v t="r">1182</v>
    <v t="r">1183</v>
    <v t="r">1184</v>
  </a>
  <a r="18">
    <v t="r">1204</v>
    <v t="r">1207</v>
    <v t="r">1210</v>
    <v t="r">1213</v>
    <v t="r">1216</v>
    <v t="r">1219</v>
    <v t="r">1221</v>
    <v t="r">1223</v>
    <v t="r">1226</v>
    <v t="r">1229</v>
    <v t="r">1232</v>
    <v t="r">1235</v>
    <v t="r">1238</v>
    <v t="r">1241</v>
    <v t="r">1244</v>
    <v t="r">1247</v>
    <v t="r">1250</v>
    <v t="r">1253</v>
  </a>
  <a r="5">
    <v t="r">1166</v>
    <v t="r">1255</v>
    <v t="r">1256</v>
    <v t="r">1257</v>
    <v t="r">1258</v>
  </a>
  <a r="11">
    <v t="s">arable land</v>
    <v t="s">coal</v>
    <v t="s">construction materials</v>
    <v t="s">copper</v>
    <v t="s">iron</v>
    <v t="s">natural gas</v>
    <v t="s">nickel</v>
    <v t="s">potash</v>
    <v t="s">salt</v>
    <v t="s">timber</v>
    <v t="s">uranium</v>
  </a>
  <a r="16">
    <v t="r">1273</v>
    <v t="r">1274</v>
    <v t="r">1275</v>
    <v t="r">1276</v>
    <v t="r">1277</v>
    <v t="r">1278</v>
    <v t="r">1279</v>
    <v t="r">1280</v>
    <v t="r">1281</v>
    <v t="r">1282</v>
    <v t="r">1283</v>
    <v t="r">1284</v>
    <v t="r">1285</v>
    <v t="r">1286</v>
    <v t="r">1287</v>
    <v t="r">1288</v>
  </a>
  <a r="10">
    <v t="r">1291</v>
    <v t="r">1293</v>
    <v t="r">1295</v>
    <v t="r">1297</v>
    <v t="r">1299</v>
    <v t="r">1301</v>
    <v t="r">1303</v>
    <v t="r">1305</v>
    <v t="r">1307</v>
    <v t="r">1309</v>
  </a>
  <a r="9">
    <v t="r">1315</v>
    <v t="r">1317</v>
    <v t="r">1319</v>
    <v t="r">1320</v>
    <v t="r">1322</v>
    <v t="r">1324</v>
    <v t="r">1326</v>
    <v t="r">1328</v>
    <v t="r">1330</v>
  </a>
  <a r="2">
    <v t="s">Europe/Berlin</v>
    <v t="s">Europe/Busingen</v>
  </a>
  <a r="8">
    <v t="r">1018</v>
    <v t="r">1019</v>
    <v t="r">1347</v>
    <v t="r">1348</v>
    <v t="r">1349</v>
    <v t="r">1020</v>
    <v t="r">1350</v>
    <v t="r">1164</v>
  </a>
  <a r="5">
    <v t="r">1359</v>
    <v t="r">1361</v>
    <v t="r">1363</v>
    <v t="r">1364</v>
    <v t="r">1366</v>
  </a>
  <a r="8">
    <v t="r">1385</v>
    <v t="r">1388</v>
    <v t="r">1391</v>
    <v t="r">1393</v>
    <v t="r">1395</v>
    <v t="r">1398</v>
    <v t="r">1401</v>
    <v t="r">1404</v>
  </a>
  <a r="5">
    <v t="r">1352</v>
    <v t="r">1406</v>
    <v t="r">1407</v>
    <v t="r">1408</v>
    <v t="r">1409</v>
  </a>
  <a r="12">
    <v t="s">antimony</v>
    <v t="s">coal</v>
    <v t="s">copper</v>
    <v t="s">graphite</v>
    <v t="s">hydropower</v>
    <v t="s">iron</v>
    <v t="s">magnesium</v>
    <v t="s">oil</v>
    <v t="s">salt</v>
    <v t="s">timber</v>
    <v t="s">tungsten</v>
    <v t="s">zinc</v>
  </a>
  <a r="9">
    <v t="r">1425</v>
    <v t="r">1426</v>
    <v t="r">1427</v>
    <v t="r">1428</v>
    <v t="r">1429</v>
    <v t="r">1430</v>
    <v t="r">1431</v>
    <v t="r">1432</v>
    <v t="r">1433</v>
  </a>
  <a r="10">
    <v t="r">1436</v>
    <v t="r">1438</v>
    <v t="r">1440</v>
    <v t="r">1442</v>
    <v t="r">1444</v>
    <v t="r">1446</v>
    <v t="r">1448</v>
    <v t="r">1450</v>
    <v t="r">1452</v>
    <v t="r">1454</v>
  </a>
  <a r="8">
    <v t="r">1459</v>
    <v t="r">1461</v>
    <v t="r">1463</v>
    <v t="r">1465</v>
    <v t="r">1467</v>
    <v t="r">1469</v>
    <v t="r">1470</v>
    <v t="r">1472</v>
  </a>
  <a r="1">
    <v t="s">Europe/Vienna</v>
  </a>
  <a r="1">
    <v t="r">1019</v>
  </a>
  <a r="2">
    <v t="r">1494</v>
    <v t="r">1495</v>
  </a>
  <a r="2">
    <v t="r">1502</v>
    <v t="r">1504</v>
  </a>
  <a r="4">
    <v t="r">1522</v>
    <v t="r">1525</v>
    <v t="r">1527</v>
    <v t="r">1530</v>
  </a>
  <a r="5">
    <v t="r">1491</v>
    <v t="r">1532</v>
    <v t="r">1533</v>
    <v t="r">1534</v>
    <v t="r">1535</v>
  </a>
  <a r="7">
    <v t="s">chalk</v>
    <v t="s">construction materials</v>
    <v t="s">fish</v>
    <v t="s">natural gas</v>
    <v t="s">oil</v>
    <v t="s">salt</v>
    <v t="s">stone</v>
  </a>
  <a r="5">
    <v t="r">1551</v>
    <v t="r">1552</v>
    <v t="r">1553</v>
    <v t="r">1554</v>
    <v t="r">1555</v>
  </a>
  <a r="6">
    <v t="r">1558</v>
    <v t="r">1560</v>
    <v t="r">1562</v>
    <v t="r">1564</v>
    <v t="r">1566</v>
    <v t="r">1568</v>
  </a>
  <a r="1">
    <v t="r">1573</v>
  </a>
  <a r="1">
    <v t="s">Europe/Copenhagen</v>
  </a>
  <a r="8">
    <v t="r">1591</v>
    <v t="r">1159</v>
    <v t="r">1019</v>
    <v t="r">1348</v>
    <v t="r">1162</v>
    <v t="r">1592</v>
    <v t="r">1593</v>
    <v t="r">1164</v>
  </a>
  <a r="12">
    <v t="r">1598</v>
    <v t="r">1599</v>
    <v t="r">1600</v>
    <v t="r">1601</v>
    <v t="r">1602</v>
    <v t="r">1603</v>
    <v t="r">1604</v>
    <v t="r">1605</v>
    <v t="r">1606</v>
    <v t="r">1607</v>
    <v t="r">1608</v>
    <v t="r">1609</v>
  </a>
  <a r="4">
    <v t="r">1616</v>
    <v t="r">1618</v>
    <v t="r">1620</v>
    <v t="r">1621</v>
  </a>
  <a r="5">
    <v t="r">1595</v>
    <v t="r">1638</v>
    <v t="r">1639</v>
    <v t="r">1640</v>
    <v t="r">45</v>
  </a>
  <a r="18">
    <v t="s">antimony</v>
    <v t="s">arsenic</v>
    <v t="s">bauxite</v>
    <v t="s">coal</v>
    <v t="s">feldspar</v>
    <v t="s">fish</v>
    <v t="s">fluorspar</v>
    <v t="s">gypsum</v>
    <v t="s">iron</v>
    <v t="s">potash</v>
    <v t="s">timber</v>
    <v t="s">uranium</v>
    <v t="s">zinc</v>
    <v t="s">petroleum</v>
    <v t="s">kaolin</v>
    <v t="s">niobium</v>
    <v t="s">tantalum</v>
    <v t="s">clay</v>
  </a>
  <a r="13">
    <v t="r">1656</v>
    <v t="r">1657</v>
    <v t="r">1658</v>
    <v t="r">1659</v>
    <v t="r">1660</v>
    <v t="r">1661</v>
    <v t="r">1662</v>
    <v t="r">1663</v>
    <v t="r">1664</v>
    <v t="r">1665</v>
    <v t="r">1666</v>
    <v t="r">1667</v>
    <v t="r">1668</v>
  </a>
  <a r="10">
    <v t="r">1671</v>
    <v t="r">1673</v>
    <v t="r">1675</v>
    <v t="r">1677</v>
    <v t="r">1679</v>
    <v t="r">1681</v>
    <v t="r">1683</v>
    <v t="r">1685</v>
    <v t="r">1687</v>
    <v t="r">1689</v>
  </a>
  <a r="8">
    <v t="r">1695</v>
    <v t="r">1697</v>
    <v t="r">1699</v>
    <v t="r">1701</v>
    <v t="r">1702</v>
    <v t="r">1704</v>
    <v t="r">1706</v>
    <v t="r">1708</v>
  </a>
  <a r="2">
    <v t="s">Europe/Paris</v>
    <v t="s">Indian/Kerguelen</v>
  </a>
  <a r="5">
    <v t="r">1158</v>
    <v t="r">1161</v>
    <v t="r">1019</v>
    <v t="r">1348</v>
    <v t="r">1349</v>
  </a>
  <a r="5">
    <v t="r">1734</v>
    <v t="r">1736</v>
    <v t="r">1737</v>
    <v t="r">1739</v>
    <v t="r">1741</v>
  </a>
  <a r="12">
    <v t="r">1760</v>
    <v t="r">1762</v>
    <v t="r">1764</v>
    <v t="r">1766</v>
    <v t="r">1769</v>
    <v t="r">1771</v>
    <v t="r">1774</v>
    <v t="r">1776</v>
    <v t="r">1778</v>
    <v t="r">1781</v>
    <v t="r">1784</v>
    <v t="r">1787</v>
  </a>
  <a r="5">
    <v t="r">1789</v>
    <v t="r">1790</v>
    <v t="r">1791</v>
    <v t="r">1792</v>
    <v t="r">1727</v>
  </a>
  <a r="3">
    <v t="s">hydropower</v>
    <v t="s">salt</v>
    <v t="s">timber</v>
  </a>
  <a r="26">
    <v t="r">1808</v>
    <v t="r">1809</v>
    <v t="r">1810</v>
    <v t="r">1811</v>
    <v t="r">1812</v>
    <v t="r">1813</v>
    <v t="r">1814</v>
    <v t="r">1815</v>
    <v t="r">1816</v>
    <v t="r">1817</v>
    <v t="r">1818</v>
    <v t="r">1819</v>
    <v t="r">1820</v>
    <v t="r">1821</v>
    <v t="r">1822</v>
    <v t="r">1823</v>
    <v t="r">1824</v>
    <v t="r">1825</v>
    <v t="r">1826</v>
    <v t="r">1827</v>
    <v t="r">1828</v>
    <v t="r">1829</v>
    <v t="r">1830</v>
    <v t="r">1831</v>
    <v t="r">1832</v>
    <v t="r">1833</v>
  </a>
  <a r="6">
    <v t="r">1836</v>
    <v t="r">1838</v>
    <v t="r">1840</v>
    <v t="r">1842</v>
    <v t="r">1844</v>
    <v t="r">1846</v>
  </a>
  <a r="5">
    <v t="r">1852</v>
    <v t="r">1853</v>
    <v t="r">1854</v>
    <v t="r">1855</v>
    <v t="r">1857</v>
  </a>
  <a r="1">
    <v t="s">Europe/Zurich</v>
  </a>
  <a r="6">
    <v t="r">1158</v>
    <v t="r">1161</v>
    <v t="r">1874</v>
    <v t="r">1350</v>
    <v t="r">1164</v>
    <v t="r">1875</v>
  </a>
  <a r="7">
    <v t="r">1885</v>
    <v t="r">1887</v>
    <v t="r">1888</v>
    <v t="r">1889</v>
    <v t="r">1891</v>
    <v t="r">1892</v>
    <v t="r">1893</v>
  </a>
  <a r="21">
    <v t="r">1911</v>
    <v t="r">1913</v>
    <v t="r">1916</v>
    <v t="r">1919</v>
    <v t="r">1922</v>
    <v t="r">1925</v>
    <v t="r">1928</v>
    <v t="r">1931</v>
    <v t="r">1934</v>
    <v t="r">1937</v>
    <v t="r">1940</v>
    <v t="r">1942</v>
    <v t="r">1944</v>
    <v t="r">1946</v>
    <v t="r">1948</v>
    <v t="r">1949</v>
    <v t="r">1952</v>
    <v t="r">1954</v>
    <v t="r">1957</v>
    <v t="r">1959</v>
    <v t="r">1961</v>
  </a>
  <a r="5">
    <v t="r">1877</v>
    <v t="r">1963</v>
    <v t="r">1964</v>
    <v t="r">1965</v>
    <v t="r">1966</v>
  </a>
  <a r="15">
    <v t="s">arable land</v>
    <v t="s">asbestos</v>
    <v t="s">barite</v>
    <v t="s">coal</v>
    <v t="s">feldspar</v>
    <v t="s">fish</v>
    <v t="s">fluorspar</v>
    <v t="s">mercury</v>
    <v t="s">natural gas</v>
    <v t="s">oil</v>
    <v t="s">potash</v>
    <v t="s">pumice</v>
    <v t="s">pyrites</v>
    <v t="s">stone</v>
    <v t="s">zinc</v>
  </a>
  <a r="20">
    <v t="r">1983</v>
    <v t="r">1984</v>
    <v t="r">1985</v>
    <v t="r">1986</v>
    <v t="r">1987</v>
    <v t="r">1988</v>
    <v t="r">1989</v>
    <v t="r">1990</v>
    <v t="r">1991</v>
    <v t="r">1992</v>
    <v t="r">1993</v>
    <v t="r">1994</v>
    <v t="r">1995</v>
    <v t="r">1996</v>
    <v t="r">1997</v>
    <v t="r">1998</v>
    <v t="r">1999</v>
    <v t="r">2000</v>
    <v t="r">2001</v>
    <v t="r">2002</v>
  </a>
  <a r="8">
    <v t="r">2005</v>
    <v t="r">2007</v>
    <v t="r">2009</v>
    <v t="r">2011</v>
    <v t="r">2013</v>
    <v t="r">2015</v>
    <v t="r">2017</v>
    <v t="r">2019</v>
  </a>
  <a r="6">
    <v t="r">2024</v>
    <v t="r">2025</v>
    <v t="r">2026</v>
    <v t="r">2028</v>
    <v t="r">2030</v>
    <v t="r">2032</v>
  </a>
  <a r="1">
    <v t="s">Europe/Rome</v>
  </a>
  <a r="5">
    <v t="r">1591</v>
    <v t="r">1161</v>
    <v t="r">64</v>
    <v t="r">2050</v>
    <v t="r">2051</v>
  </a>
  <a r="10">
    <v t="r">2061</v>
    <v t="r">2063</v>
    <v t="r">2064</v>
    <v t="r">2065</v>
    <v t="r">2066</v>
    <v t="r">2067</v>
    <v t="r">2068</v>
    <v t="r">2069</v>
    <v t="r">2070</v>
    <v t="r">2071</v>
  </a>
  <a r="11">
    <v t="r">2092</v>
    <v t="r">2095</v>
    <v t="r">2098</v>
    <v t="r">2101</v>
    <v t="r">2104</v>
    <v t="r">2107</v>
    <v t="r">2110</v>
    <v t="r">2113</v>
    <v t="r">2116</v>
    <v t="r">2119</v>
    <v t="r">2122</v>
  </a>
  <a r="5">
    <v t="r">2053</v>
    <v t="r">2124</v>
    <v t="r">2125</v>
    <v t="r">2126</v>
    <v t="r">2127</v>
  </a>
  <a r="17">
    <v t="s">arable land</v>
    <v t="s">coal</v>
    <v t="s">copper</v>
    <v t="s">fluorspar</v>
    <v t="s">gypsum</v>
    <v t="s">hydropower</v>
    <v t="s">iron</v>
    <v t="s">kaolin</v>
    <v t="s">lead</v>
    <v t="s">magnesium</v>
    <v t="s">mercury</v>
    <v t="s">potash</v>
    <v t="s">pyrites</v>
    <v t="s">sepiolite</v>
    <v t="s">tungsten</v>
    <v t="s">uranium</v>
    <v t="s">zinc</v>
  </a>
  <a r="19">
    <v t="r">2144</v>
    <v t="r">2145</v>
    <v t="r">2146</v>
    <v t="r">2147</v>
    <v t="r">2148</v>
    <v t="r">2149</v>
    <v t="r">2150</v>
    <v t="r">2151</v>
    <v t="r">2152</v>
    <v t="r">2153</v>
    <v t="r">2154</v>
    <v t="r">2155</v>
    <v t="r">2156</v>
    <v t="r">2157</v>
    <v t="r">2158</v>
    <v t="r">2159</v>
    <v t="r">2160</v>
    <v t="r">2161</v>
    <v t="r">2162</v>
  </a>
  <a r="5">
    <v t="r">2165</v>
    <v t="r">2167</v>
    <v t="r">2169</v>
    <v t="r">2171</v>
    <v t="r">2173</v>
  </a>
  <a r="5">
    <v t="r">2179</v>
    <v t="r">2180</v>
    <v t="r">2182</v>
    <v t="r">2184</v>
    <v t="r">2186</v>
  </a>
  <a r="3">
    <v t="s">Africa/Ceuta</v>
    <v t="s">Atlantic/Canary</v>
    <v t="s">Europe/Madrid</v>
  </a>
  <a r="3">
    <v t="r">2207</v>
    <v t="r">2208</v>
    <v t="r">2209</v>
  </a>
  <a r="1">
    <v t="r">219</v>
  </a>
  <a r="10">
    <v t="r">2218</v>
    <v t="r">2219</v>
    <v t="r">2220</v>
    <v t="r">2221</v>
    <v t="r">2222</v>
    <v t="r">2223</v>
    <v t="r">2224</v>
    <v t="r">2225</v>
    <v t="r">2226</v>
    <v t="r">2227</v>
  </a>
  <a r="3">
    <v t="r">2229</v>
    <v t="r">2229</v>
    <v t="r">2229</v>
  </a>
  <a r="2">
    <v t="r">2221</v>
    <v t="r">2222</v>
  </a>
  <a r="8">
    <v t="r">2225</v>
    <v t="r">2226</v>
    <v t="r">2227</v>
    <v t="r">2218</v>
    <v t="r">2219</v>
    <v t="r">2220</v>
    <v t="r">2223</v>
    <v t="r">2224</v>
  </a>
  <a r="3">
    <v t="r">2253</v>
    <v t="r">2254</v>
    <v t="r">2255</v>
  </a>
  <a r="1">
    <v t="r">1161</v>
  </a>
  <a r="12">
    <v t="r">2262</v>
    <v t="r">2263</v>
    <v t="r">2264</v>
    <v t="r">2265</v>
    <v t="r">2266</v>
    <v t="r">2267</v>
    <v t="r">2268</v>
    <v t="r">2269</v>
    <v t="r">2270</v>
    <v t="r">2271</v>
    <v t="r">2272</v>
    <v t="r">2273</v>
  </a>
  <a r="3">
    <v t="r">2275</v>
    <v t="r">2275</v>
    <v t="r">2276</v>
  </a>
  <a r="1">
    <v t="r">2266</v>
  </a>
  <a r="11">
    <v t="r">2267</v>
    <v t="r">2268</v>
    <v t="r">2269</v>
    <v t="r">2270</v>
    <v t="r">2271</v>
    <v t="r">2272</v>
    <v t="r">2273</v>
    <v t="r">2262</v>
    <v t="r">2263</v>
    <v t="r">2264</v>
    <v t="r">2265</v>
  </a>
  <a r="3">
    <v t="r">2299</v>
    <v t="r">2300</v>
    <v t="r">2301</v>
  </a>
  <a r="2">
    <v t="r">10</v>
    <v t="r">1161</v>
  </a>
  <a r="14">
    <v t="r">2311</v>
    <v t="r">2312</v>
    <v t="r">2313</v>
    <v t="r">2314</v>
    <v t="r">2315</v>
    <v t="r">2316</v>
    <v t="r">2317</v>
    <v t="r">2318</v>
    <v t="r">2319</v>
    <v t="r">2320</v>
    <v t="r">2321</v>
    <v t="r">2322</v>
    <v t="r">2323</v>
    <v t="r">2324</v>
  </a>
  <a r="3">
    <v t="r">2326</v>
    <v t="r">2326</v>
    <v t="r">2326</v>
  </a>
  <a r="3">
    <v t="r">2328</v>
    <v t="r">2328</v>
    <v t="r">2328</v>
  </a>
  <a r="2">
    <v t="r">2315</v>
    <v t="r">2316</v>
  </a>
  <a r="12">
    <v t="r">2317</v>
    <v t="r">2318</v>
    <v t="r">2319</v>
    <v t="r">2320</v>
    <v t="r">2321</v>
    <v t="r">2322</v>
    <v t="r">2323</v>
    <v t="r">2324</v>
    <v t="r">2311</v>
    <v t="r">2312</v>
    <v t="r">2313</v>
    <v t="r">2314</v>
  </a>
  <a r="1">
    <v t="r">2344</v>
  </a>
  <a r="15">
    <v t="r">2360</v>
    <v t="r">2361</v>
    <v t="r">2362</v>
    <v t="r">2363</v>
    <v t="r">2364</v>
    <v t="r">2365</v>
    <v t="r">2366</v>
    <v t="r">2367</v>
    <v t="r">2368</v>
    <v t="r">2369</v>
    <v t="r">2370</v>
    <v t="r">2371</v>
    <v t="r">2372</v>
    <v t="r">2373</v>
    <v t="r">2374</v>
  </a>
  <a r="3">
    <v t="r">2376</v>
    <v t="r">2376</v>
    <v t="r">2377</v>
  </a>
  <a r="2">
    <v t="r">2364</v>
    <v t="r">2365</v>
  </a>
  <a r="13">
    <v t="r">2362</v>
    <v t="r">2363</v>
    <v t="r">2366</v>
    <v t="r">2367</v>
    <v t="r">2368</v>
    <v t="r">2369</v>
    <v t="r">2370</v>
    <v t="r">2371</v>
    <v t="r">2372</v>
    <v t="r">2373</v>
    <v t="r">2374</v>
    <v t="r">2360</v>
    <v t="r">2361</v>
  </a>
  <a r="2">
    <v t="r">2401</v>
    <v t="r">2402</v>
  </a>
  <a r="16">
    <v t="r">2408</v>
    <v t="r">2409</v>
    <v t="r">2410</v>
    <v t="r">2411</v>
    <v t="r">2412</v>
    <v t="r">2413</v>
    <v t="r">2414</v>
    <v t="r">2415</v>
    <v t="r">2416</v>
    <v t="r">2417</v>
    <v t="r">2418</v>
    <v t="r">2419</v>
    <v t="r">2420</v>
    <v t="r">2421</v>
    <v t="r">2422</v>
    <v t="r">2423</v>
  </a>
  <a r="3">
    <v t="r">2425</v>
    <v t="r">2425</v>
    <v t="r">2426</v>
  </a>
  <a r="2">
    <v t="r">2412</v>
    <v t="r">2413</v>
  </a>
  <a r="14">
    <v t="r">2408</v>
    <v t="r">2409</v>
    <v t="r">2410</v>
    <v t="r">2411</v>
    <v t="r">2414</v>
    <v t="r">2415</v>
    <v t="r">2416</v>
    <v t="r">2417</v>
    <v t="r">2418</v>
    <v t="r">2419</v>
    <v t="r">2420</v>
    <v t="r">2421</v>
    <v t="r">2422</v>
    <v t="r">2423</v>
  </a>
  <a r="1">
    <v t="s">John Rutherford</v>
  </a>
  <a r="1">
    <v t="s">Marie-Anne Paulze Lavoisier</v>
  </a>
  <a r="1">
    <v t="r">2456</v>
  </a>
  <a r="17">
    <v t="r">2464</v>
    <v t="r">2465</v>
    <v t="r">2466</v>
    <v t="r">2467</v>
    <v t="r">2468</v>
    <v t="r">2469</v>
    <v t="r">2470</v>
    <v t="r">2471</v>
    <v t="r">2472</v>
    <v t="r">2473</v>
    <v t="r">2474</v>
    <v t="r">2475</v>
    <v t="r">2476</v>
    <v t="r">2477</v>
    <v t="r">2478</v>
    <v t="r">2479</v>
    <v t="r">2480</v>
  </a>
  <a r="3">
    <v t="r">25</v>
    <v t="r">2482</v>
    <v t="r">25</v>
  </a>
  <a r="3">
    <v t="r">2484</v>
    <v t="r">2485</v>
    <v t="r">2486</v>
  </a>
  <a r="3">
    <v t="r">2468</v>
    <v t="r">2469</v>
    <v t="r">2470</v>
  </a>
  <a r="14">
    <v t="r">2464</v>
    <v t="r">2465</v>
    <v t="r">2466</v>
    <v t="r">2467</v>
    <v t="r">2471</v>
    <v t="r">2472</v>
    <v t="r">2473</v>
    <v t="r">2474</v>
    <v t="r">2475</v>
    <v t="r">2476</v>
    <v t="r">2477</v>
    <v t="r">2478</v>
    <v t="r">2479</v>
    <v t="r">2480</v>
  </a>
  <a r="1">
    <v t="s">Timothy Priestley</v>
  </a>
  <a r="1">
    <v t="s">Mary Wilkinson</v>
  </a>
  <a r="1">
    <v t="r">2513</v>
  </a>
  <a r="18">
    <v t="r">2520</v>
    <v t="r">2521</v>
    <v t="r">2522</v>
    <v t="r">2523</v>
    <v t="r">2524</v>
    <v t="r">2525</v>
    <v t="r">2526</v>
    <v t="r">2527</v>
    <v t="r">2528</v>
    <v t="r">2529</v>
    <v t="r">2530</v>
    <v t="r">2531</v>
    <v t="r">2532</v>
    <v t="r">2533</v>
    <v t="r">2534</v>
    <v t="r">2535</v>
    <v t="r">2536</v>
    <v t="r">2537</v>
  </a>
  <a r="3">
    <v t="r">2539</v>
    <v t="r">2515</v>
    <v t="r">2540</v>
  </a>
  <a r="1">
    <v t="r">2525</v>
  </a>
  <a r="17">
    <v t="r">2520</v>
    <v t="r">2521</v>
    <v t="r">2522</v>
    <v t="r">2523</v>
    <v t="r">2524</v>
    <v t="r">2526</v>
    <v t="r">2527</v>
    <v t="r">2528</v>
    <v t="r">2529</v>
    <v t="r">2530</v>
    <v t="r">2531</v>
    <v t="r">2532</v>
    <v t="r">2533</v>
    <v t="r">2534</v>
    <v t="r">2535</v>
    <v t="r">2536</v>
    <v t="r">2537</v>
  </a>
  <a r="2">
    <v t="r">2562</v>
    <v t="r">2563</v>
  </a>
  <a r="19">
    <v t="r">2566</v>
    <v t="r">2567</v>
    <v t="r">2568</v>
    <v t="r">2569</v>
    <v t="r">2570</v>
    <v t="r">2571</v>
    <v t="r">2572</v>
    <v t="r">2573</v>
    <v t="r">2574</v>
    <v t="r">2575</v>
    <v t="r">2576</v>
    <v t="r">2577</v>
    <v t="r">2578</v>
    <v t="r">2579</v>
    <v t="r">2580</v>
    <v t="r">2581</v>
    <v t="r">2582</v>
    <v t="r">2583</v>
    <v t="r">2584</v>
  </a>
  <a r="3">
    <v t="r">2586</v>
    <v t="r">2586</v>
    <v t="r">2586</v>
  </a>
  <a r="3">
    <v t="r">2570</v>
    <v t="r">2571</v>
    <v t="r">2572</v>
  </a>
  <a r="16">
    <v t="r">2566</v>
    <v t="r">2567</v>
    <v t="r">2568</v>
    <v t="r">2569</v>
    <v t="r">2573</v>
    <v t="r">2574</v>
    <v t="r">2575</v>
    <v t="r">2576</v>
    <v t="r">2577</v>
    <v t="r">2578</v>
    <v t="r">2579</v>
    <v t="r">2580</v>
    <v t="r">2581</v>
    <v t="r">2582</v>
    <v t="r">2583</v>
    <v t="r">2584</v>
  </a>
  <a r="1">
    <v t="r">2301</v>
  </a>
  <a r="20">
    <v t="r">2610</v>
    <v t="r">2611</v>
    <v t="r">2612</v>
    <v t="r">2613</v>
    <v t="r">2614</v>
    <v t="r">2615</v>
    <v t="r">2616</v>
    <v t="r">2617</v>
    <v t="r">2618</v>
    <v t="r">2619</v>
    <v t="r">2620</v>
    <v t="r">2621</v>
    <v t="r">2622</v>
    <v t="r">2623</v>
    <v t="r">2624</v>
    <v t="r">2625</v>
    <v t="r">2626</v>
    <v t="r">2627</v>
    <v t="r">2628</v>
    <v t="r">2629</v>
  </a>
  <a r="3">
    <v t="r">2631</v>
    <v t="r">2631</v>
    <v t="r">2631</v>
  </a>
  <a r="1">
    <v t="r">2615</v>
  </a>
  <a r="19">
    <v t="r">2610</v>
    <v t="r">2611</v>
    <v t="r">2612</v>
    <v t="r">2613</v>
    <v t="r">2614</v>
    <v t="r">2616</v>
    <v t="r">2617</v>
    <v t="r">2618</v>
    <v t="r">2619</v>
    <v t="r">2620</v>
    <v t="r">2621</v>
    <v t="r">2622</v>
    <v t="r">2623</v>
    <v t="r">2624</v>
    <v t="r">2625</v>
    <v t="r">2626</v>
    <v t="r">2627</v>
    <v t="r">2628</v>
    <v t="r">2629</v>
  </a>
  <a r="1">
    <v t="r">2652</v>
  </a>
  <a r="22">
    <v t="r">2658</v>
    <v t="r">2659</v>
    <v t="r">2660</v>
    <v t="r">2661</v>
    <v t="r">2662</v>
    <v t="r">2663</v>
    <v t="r">2664</v>
    <v t="r">2665</v>
    <v t="r">2666</v>
    <v t="r">2667</v>
    <v t="r">2668</v>
    <v t="r">2669</v>
    <v t="r">2670</v>
    <v t="r">2671</v>
    <v t="r">2672</v>
    <v t="r">2673</v>
    <v t="r">2674</v>
    <v t="r">2675</v>
    <v t="r">2676</v>
    <v t="r">2677</v>
    <v t="r">2678</v>
    <v t="r">2679</v>
  </a>
  <a r="3">
    <v t="r">2681</v>
    <v t="r">2681</v>
    <v t="r">2682</v>
  </a>
  <a r="3">
    <v t="r">2663</v>
    <v t="r">2664</v>
    <v t="r">2665</v>
  </a>
  <a r="19">
    <v t="r">2658</v>
    <v t="r">2659</v>
    <v t="r">2660</v>
    <v t="r">2661</v>
    <v t="r">2662</v>
    <v t="r">2666</v>
    <v t="r">2667</v>
    <v t="r">2668</v>
    <v t="r">2669</v>
    <v t="r">2670</v>
    <v t="r">2671</v>
    <v t="r">2672</v>
    <v t="r">2673</v>
    <v t="r">2674</v>
    <v t="r">2675</v>
    <v t="r">2676</v>
    <v t="r">2677</v>
    <v t="r">2678</v>
    <v t="r">2679</v>
  </a>
  <a r="1">
    <v t="r">2703</v>
  </a>
  <a r="1">
    <v t="r">1160</v>
  </a>
  <a r="22">
    <v t="r">2711</v>
    <v t="r">2712</v>
    <v t="r">2713</v>
    <v t="r">2714</v>
    <v t="r">2715</v>
    <v t="r">2716</v>
    <v t="r">2717</v>
    <v t="r">2718</v>
    <v t="r">2719</v>
    <v t="r">2720</v>
    <v t="r">2721</v>
    <v t="r">2722</v>
    <v t="r">2723</v>
    <v t="r">2724</v>
    <v t="r">2725</v>
    <v t="r">2726</v>
    <v t="r">2727</v>
    <v t="r">2728</v>
    <v t="r">2729</v>
    <v t="r">2730</v>
    <v t="r">2731</v>
    <v t="r">2732</v>
  </a>
  <a r="3">
    <v t="r">2734</v>
    <v t="r">2734</v>
    <v t="r">2734</v>
  </a>
  <a r="1">
    <v t="r">2717</v>
  </a>
  <a r="21">
    <v t="r">2711</v>
    <v t="r">2712</v>
    <v t="r">2713</v>
    <v t="r">2714</v>
    <v t="r">2715</v>
    <v t="r">2716</v>
    <v t="r">2718</v>
    <v t="r">2719</v>
    <v t="r">2720</v>
    <v t="r">2721</v>
    <v t="r">2722</v>
    <v t="r">2723</v>
    <v t="r">2724</v>
    <v t="r">2725</v>
    <v t="r">2726</v>
    <v t="r">2727</v>
    <v t="r">2728</v>
    <v t="r">2729</v>
    <v t="r">2730</v>
    <v t="r">2731</v>
    <v t="r">2732</v>
  </a>
  <a r="1">
    <v t="r">2755</v>
  </a>
  <a r="23">
    <v t="r">2762</v>
    <v t="r">2763</v>
    <v t="r">2764</v>
    <v t="r">2765</v>
    <v t="r">2766</v>
    <v t="r">2767</v>
    <v t="r">2768</v>
    <v t="r">2769</v>
    <v t="r">2770</v>
    <v t="r">2771</v>
    <v t="r">2772</v>
    <v t="r">2773</v>
    <v t="r">2774</v>
    <v t="r">2775</v>
    <v t="r">2776</v>
    <v t="r">2777</v>
    <v t="r">2778</v>
    <v t="r">2779</v>
    <v t="r">2780</v>
    <v t="r">2781</v>
    <v t="r">2782</v>
    <v t="r">2783</v>
    <v t="r">2784</v>
  </a>
  <a r="3">
    <v t="r">2786</v>
    <v t="r">2786</v>
    <v t="r">2786</v>
  </a>
  <a r="3">
    <v t="r">2768</v>
    <v t="r">2769</v>
    <v t="r">2770</v>
  </a>
  <a r="20">
    <v t="r">2762</v>
    <v t="r">2763</v>
    <v t="r">2764</v>
    <v t="r">2765</v>
    <v t="r">2766</v>
    <v t="r">2767</v>
    <v t="r">2771</v>
    <v t="r">2772</v>
    <v t="r">2773</v>
    <v t="r">2774</v>
    <v t="r">2775</v>
    <v t="r">2776</v>
    <v t="r">2777</v>
    <v t="r">2778</v>
    <v t="r">2779</v>
    <v t="r">2780</v>
    <v t="r">2781</v>
    <v t="r">2782</v>
    <v t="r">2783</v>
    <v t="r">2784</v>
  </a>
  <a r="1">
    <v t="r">2806</v>
  </a>
  <a r="23">
    <v t="r">2812</v>
    <v t="r">2813</v>
    <v t="r">2814</v>
    <v t="r">2815</v>
    <v t="r">2816</v>
    <v t="r">2817</v>
    <v t="r">2818</v>
    <v t="r">2819</v>
    <v t="r">2820</v>
    <v t="r">2821</v>
    <v t="r">2822</v>
    <v t="r">2823</v>
    <v t="r">2824</v>
    <v t="r">2825</v>
    <v t="r">2826</v>
    <v t="r">2827</v>
    <v t="r">2828</v>
    <v t="r">2829</v>
    <v t="r">2830</v>
    <v t="r">2831</v>
    <v t="r">2832</v>
    <v t="r">2833</v>
    <v t="r">2834</v>
  </a>
  <a r="3">
    <v t="r">2836</v>
    <v t="r">2837</v>
    <v t="r">2838</v>
  </a>
  <a r="3">
    <v t="r">2840</v>
    <v t="r">2841</v>
    <v t="r">2842</v>
  </a>
  <a r="1">
    <v t="r">2819</v>
  </a>
  <a r="22">
    <v t="r">2812</v>
    <v t="r">2813</v>
    <v t="r">2814</v>
    <v t="r">2815</v>
    <v t="r">2816</v>
    <v t="r">2817</v>
    <v t="r">2818</v>
    <v t="r">2820</v>
    <v t="r">2821</v>
    <v t="r">2822</v>
    <v t="r">2823</v>
    <v t="r">2824</v>
    <v t="r">2825</v>
    <v t="r">2826</v>
    <v t="r">2827</v>
    <v t="r">2828</v>
    <v t="r">2829</v>
    <v t="r">2830</v>
    <v t="r">2831</v>
    <v t="r">2832</v>
    <v t="r">2833</v>
    <v t="r">2834</v>
  </a>
  <a r="24">
    <v t="r">2870</v>
    <v t="r">2871</v>
    <v t="r">2872</v>
    <v t="r">2873</v>
    <v t="r">2874</v>
    <v t="r">2875</v>
    <v t="r">2876</v>
    <v t="r">2877</v>
    <v t="r">2878</v>
    <v t="r">2879</v>
    <v t="r">2880</v>
    <v t="r">2881</v>
    <v t="r">2882</v>
    <v t="r">2883</v>
    <v t="r">2884</v>
    <v t="r">2885</v>
    <v t="r">2886</v>
    <v t="r">2887</v>
    <v t="r">2888</v>
    <v t="r">2889</v>
    <v t="r">2890</v>
    <v t="r">2891</v>
    <v t="r">2892</v>
    <v t="r">2893</v>
  </a>
  <a r="3">
    <v t="r">2895</v>
    <v t="r">2896</v>
    <v t="r">2897</v>
  </a>
  <a r="4">
    <v t="r">2876</v>
    <v t="r">2877</v>
    <v t="r">2878</v>
    <v t="r">2880</v>
  </a>
  <a r="20">
    <v t="r">2870</v>
    <v t="r">2871</v>
    <v t="r">2872</v>
    <v t="r">2873</v>
    <v t="r">2874</v>
    <v t="r">2875</v>
    <v t="r">2879</v>
    <v t="r">2881</v>
    <v t="r">2882</v>
    <v t="r">2883</v>
    <v t="r">2884</v>
    <v t="r">2885</v>
    <v t="r">2886</v>
    <v t="r">2887</v>
    <v t="r">2888</v>
    <v t="r">2889</v>
    <v t="r">2890</v>
    <v t="r">2891</v>
    <v t="r">2892</v>
    <v t="r">2893</v>
  </a>
  <a r="1">
    <v t="r">2918</v>
  </a>
  <a r="24">
    <v t="r">2926</v>
    <v t="r">2927</v>
    <v t="r">2928</v>
    <v t="r">2929</v>
    <v t="r">2930</v>
    <v t="r">2931</v>
    <v t="r">2932</v>
    <v t="r">2933</v>
    <v t="r">2934</v>
    <v t="r">2935</v>
    <v t="r">2936</v>
    <v t="r">2937</v>
    <v t="r">2938</v>
    <v t="r">2939</v>
    <v t="r">2940</v>
    <v t="r">2941</v>
    <v t="r">2942</v>
    <v t="r">2943</v>
    <v t="r">2944</v>
    <v t="r">2945</v>
    <v t="r">2946</v>
    <v t="r">2947</v>
    <v t="r">2948</v>
    <v t="r">2949</v>
  </a>
  <a r="3">
    <v t="r">2951</v>
    <v t="r">2952</v>
    <v t="r">2953</v>
  </a>
  <a r="2">
    <v t="r">2933</v>
    <v t="r">2935</v>
  </a>
  <a r="22">
    <v t="r">2926</v>
    <v t="r">2927</v>
    <v t="r">2928</v>
    <v t="r">2929</v>
    <v t="r">2930</v>
    <v t="r">2931</v>
    <v t="r">2932</v>
    <v t="r">2934</v>
    <v t="r">2936</v>
    <v t="r">2937</v>
    <v t="r">2938</v>
    <v t="r">2939</v>
    <v t="r">2940</v>
    <v t="r">2941</v>
    <v t="r">2942</v>
    <v t="r">2943</v>
    <v t="r">2944</v>
    <v t="r">2945</v>
    <v t="r">2946</v>
    <v t="r">2947</v>
    <v t="r">2948</v>
    <v t="r">2949</v>
  </a>
  <a r="2">
    <v t="r">2979</v>
    <v t="r">2562</v>
  </a>
  <a r="24">
    <v t="r">2982</v>
    <v t="r">2983</v>
    <v t="r">2984</v>
    <v t="r">2985</v>
    <v t="r">2986</v>
    <v t="r">2987</v>
    <v t="r">2988</v>
    <v t="r">2989</v>
    <v t="r">2990</v>
    <v t="r">2991</v>
    <v t="r">2992</v>
    <v t="r">2993</v>
    <v t="r">2994</v>
    <v t="r">2995</v>
    <v t="r">2996</v>
    <v t="r">2997</v>
    <v t="r">2998</v>
    <v t="r">2999</v>
    <v t="r">3000</v>
    <v t="r">3001</v>
    <v t="r">3002</v>
    <v t="r">3003</v>
    <v t="r">3004</v>
    <v t="r">3005</v>
  </a>
  <a r="3">
    <v t="r">3007</v>
    <v t="r">3007</v>
    <v t="r">3007</v>
  </a>
  <a r="3">
    <v t="r">2988</v>
    <v t="r">2990</v>
    <v t="r">2992</v>
  </a>
  <a r="21">
    <v t="r">2982</v>
    <v t="r">2983</v>
    <v t="r">2984</v>
    <v t="r">2985</v>
    <v t="r">2986</v>
    <v t="r">2987</v>
    <v t="r">2989</v>
    <v t="r">2991</v>
    <v t="r">2993</v>
    <v t="r">2994</v>
    <v t="r">2995</v>
    <v t="r">2996</v>
    <v t="r">2997</v>
    <v t="r">2998</v>
    <v t="r">2999</v>
    <v t="r">3000</v>
    <v t="r">3001</v>
    <v t="r">3002</v>
    <v t="r">3003</v>
    <v t="r">3004</v>
    <v t="r">3005</v>
  </a>
  <a r="24">
    <v t="r">3032</v>
    <v t="r">3033</v>
    <v t="r">3034</v>
    <v t="r">3035</v>
    <v t="r">3036</v>
    <v t="r">3037</v>
    <v t="r">3038</v>
    <v t="r">3039</v>
    <v t="r">3040</v>
    <v t="r">3041</v>
    <v t="r">3042</v>
    <v t="r">3043</v>
    <v t="r">3044</v>
    <v t="r">3045</v>
    <v t="r">3046</v>
    <v t="r">3047</v>
    <v t="r">3048</v>
    <v t="r">3049</v>
    <v t="r">3050</v>
    <v t="r">3051</v>
    <v t="r">3052</v>
    <v t="r">3053</v>
    <v t="r">3054</v>
    <v t="r">3055</v>
  </a>
  <a r="3">
    <v t="r">3057</v>
    <v t="r">3057</v>
    <v t="r">3057</v>
  </a>
  <a r="2">
    <v t="r">3039</v>
    <v t="r">3041</v>
  </a>
  <a r="22">
    <v t="r">3032</v>
    <v t="r">3033</v>
    <v t="r">3034</v>
    <v t="r">3035</v>
    <v t="r">3036</v>
    <v t="r">3037</v>
    <v t="r">3038</v>
    <v t="r">3040</v>
    <v t="r">3042</v>
    <v t="r">3043</v>
    <v t="r">3044</v>
    <v t="r">3045</v>
    <v t="r">3046</v>
    <v t="r">3047</v>
    <v t="r">3048</v>
    <v t="r">3049</v>
    <v t="r">3050</v>
    <v t="r">3051</v>
    <v t="r">3052</v>
    <v t="r">3053</v>
    <v t="r">3054</v>
    <v t="r">3055</v>
  </a>
  <a r="24">
    <v t="r">3083</v>
    <v t="r">3084</v>
    <v t="r">3085</v>
    <v t="r">3086</v>
    <v t="r">3087</v>
    <v t="r">3088</v>
    <v t="r">3089</v>
    <v t="r">3090</v>
    <v t="r">3091</v>
    <v t="r">3092</v>
    <v t="r">3093</v>
    <v t="r">3094</v>
    <v t="r">3095</v>
    <v t="r">3096</v>
    <v t="r">3097</v>
    <v t="r">3098</v>
    <v t="r">3099</v>
    <v t="r">3100</v>
    <v t="r">3101</v>
    <v t="r">3102</v>
    <v t="r">3103</v>
    <v t="r">3104</v>
    <v t="r">3105</v>
    <v t="r">3106</v>
  </a>
  <a r="3">
    <v t="r">3108</v>
    <v t="r">3108</v>
    <v t="r">3108</v>
  </a>
  <a r="5">
    <v t="r">3089</v>
    <v t="r">3091</v>
    <v t="r">3092</v>
    <v t="r">3093</v>
    <v t="r">3095</v>
  </a>
  <a r="19">
    <v t="r">3083</v>
    <v t="r">3084</v>
    <v t="r">3085</v>
    <v t="r">3086</v>
    <v t="r">3087</v>
    <v t="r">3088</v>
    <v t="r">3090</v>
    <v t="r">3094</v>
    <v t="r">3096</v>
    <v t="r">3097</v>
    <v t="r">3098</v>
    <v t="r">3099</v>
    <v t="r">3100</v>
    <v t="r">3101</v>
    <v t="r">3102</v>
    <v t="r">3103</v>
    <v t="r">3104</v>
    <v t="r">3105</v>
    <v t="r">3106</v>
  </a>
  <a r="1">
    <v t="r">3127</v>
  </a>
  <a r="25">
    <v t="r">3133</v>
    <v t="r">3134</v>
    <v t="r">3135</v>
    <v t="r">3136</v>
    <v t="r">3137</v>
    <v t="r">3138</v>
    <v t="r">3139</v>
    <v t="r">3140</v>
    <v t="r">3141</v>
    <v t="r">3142</v>
    <v t="r">3143</v>
    <v t="r">3144</v>
    <v t="r">3145</v>
    <v t="r">3146</v>
    <v t="r">3147</v>
    <v t="r">3148</v>
    <v t="r">3149</v>
    <v t="r">3150</v>
    <v t="r">3151</v>
    <v t="r">3152</v>
    <v t="r">3153</v>
    <v t="r">3154</v>
    <v t="r">3155</v>
    <v t="r">3156</v>
    <v t="r">3157</v>
  </a>
  <a r="3">
    <v t="r">3159</v>
    <v t="r">3159</v>
    <v t="r">3160</v>
  </a>
  <a r="1">
    <v t="r">3142</v>
  </a>
  <a r="24">
    <v t="r">3133</v>
    <v t="r">3134</v>
    <v t="r">3135</v>
    <v t="r">3136</v>
    <v t="r">3137</v>
    <v t="r">3138</v>
    <v t="r">3139</v>
    <v t="r">3140</v>
    <v t="r">3141</v>
    <v t="r">3143</v>
    <v t="r">3144</v>
    <v t="r">3145</v>
    <v t="r">3146</v>
    <v t="r">3147</v>
    <v t="r">3148</v>
    <v t="r">3149</v>
    <v t="r">3150</v>
    <v t="r">3151</v>
    <v t="r">3152</v>
    <v t="r">3153</v>
    <v t="r">3154</v>
    <v t="r">3155</v>
    <v t="r">3156</v>
    <v t="r">3157</v>
  </a>
  <a r="2">
    <v t="r">3181</v>
    <v t="r">3127</v>
  </a>
  <a r="26">
    <v t="r">3187</v>
    <v t="r">3188</v>
    <v t="r">3189</v>
    <v t="r">3190</v>
    <v t="r">3191</v>
    <v t="r">3192</v>
    <v t="r">3193</v>
    <v t="r">3194</v>
    <v t="r">3195</v>
    <v t="r">3196</v>
    <v t="r">3197</v>
    <v t="r">3198</v>
    <v t="r">3199</v>
    <v t="r">3200</v>
    <v t="r">3201</v>
    <v t="r">3202</v>
    <v t="r">3203</v>
    <v t="r">3204</v>
    <v t="r">3205</v>
    <v t="r">3206</v>
    <v t="r">3207</v>
    <v t="r">3208</v>
    <v t="r">3209</v>
    <v t="r">3210</v>
    <v t="r">3211</v>
    <v t="r">3212</v>
  </a>
  <a r="3">
    <v t="r">3214</v>
    <v t="r">3214</v>
    <v t="r">3215</v>
  </a>
  <a r="5">
    <v t="r">3195</v>
    <v t="r">3196</v>
    <v t="r">3197</v>
    <v t="r">3198</v>
    <v t="r">3199</v>
  </a>
  <a r="21">
    <v t="r">3187</v>
    <v t="r">3188</v>
    <v t="r">3189</v>
    <v t="r">3190</v>
    <v t="r">3191</v>
    <v t="r">3192</v>
    <v t="r">3193</v>
    <v t="r">3194</v>
    <v t="r">3200</v>
    <v t="r">3201</v>
    <v t="r">3202</v>
    <v t="r">3203</v>
    <v t="r">3204</v>
    <v t="r">3205</v>
    <v t="r">3206</v>
    <v t="r">3207</v>
    <v t="r">3208</v>
    <v t="r">3209</v>
    <v t="r">3210</v>
    <v t="r">3211</v>
    <v t="r">3212</v>
  </a>
  <a r="2">
    <v t="r">3234</v>
    <v t="r">3235</v>
  </a>
  <a r="2">
    <v t="r">3237</v>
    <v t="r">219</v>
  </a>
  <a r="26">
    <v t="r">3243</v>
    <v t="r">3244</v>
    <v t="r">3245</v>
    <v t="r">3246</v>
    <v t="r">3247</v>
    <v t="r">3248</v>
    <v t="r">3249</v>
    <v t="r">3250</v>
    <v t="r">3251</v>
    <v t="r">3252</v>
    <v t="r">3253</v>
    <v t="r">3254</v>
    <v t="r">3255</v>
    <v t="r">3256</v>
    <v t="r">3257</v>
    <v t="r">3258</v>
    <v t="r">3259</v>
    <v t="r">3260</v>
    <v t="r">3261</v>
    <v t="r">3262</v>
    <v t="r">3263</v>
    <v t="r">3264</v>
    <v t="r">3265</v>
    <v t="r">3266</v>
    <v t="r">3267</v>
    <v t="r">3268</v>
  </a>
  <a r="3">
    <v t="r">3270</v>
    <v t="r">3270</v>
    <v t="r">3270</v>
  </a>
  <a r="1">
    <v t="r">3254</v>
  </a>
  <a r="25">
    <v t="r">3243</v>
    <v t="r">3244</v>
    <v t="r">3245</v>
    <v t="r">3246</v>
    <v t="r">3247</v>
    <v t="r">3248</v>
    <v t="r">3249</v>
    <v t="r">3250</v>
    <v t="r">3251</v>
    <v t="r">3252</v>
    <v t="r">3253</v>
    <v t="r">3255</v>
    <v t="r">3256</v>
    <v t="r">3257</v>
    <v t="r">3258</v>
    <v t="r">3259</v>
    <v t="r">3260</v>
    <v t="r">3261</v>
    <v t="r">3262</v>
    <v t="r">3263</v>
    <v t="r">3264</v>
    <v t="r">3265</v>
    <v t="r">3266</v>
    <v t="r">3267</v>
    <v t="r">3268</v>
  </a>
  <a r="3">
    <v t="r">3288</v>
    <v t="r">3289</v>
    <v t="r">3290</v>
  </a>
  <a r="4">
    <v t="r">3300</v>
    <v t="r">3302</v>
    <v t="r">3304</v>
    <v t="r">3305</v>
  </a>
  <a r="90">
    <v t="r">3323</v>
    <v t="r">3326</v>
    <v t="r">3329</v>
    <v t="r">3332</v>
    <v t="r">3335</v>
    <v t="r">3338</v>
    <v t="r">3341</v>
    <v t="r">3344</v>
    <v t="r">3346</v>
    <v t="r">3349</v>
    <v t="r">3352</v>
    <v t="r">3354</v>
    <v t="r">3356</v>
    <v t="r">3359</v>
    <v t="r">3361</v>
    <v t="r">3364</v>
    <v t="r">3366</v>
    <v t="r">3369</v>
    <v t="r">3372</v>
    <v t="r">3375</v>
    <v t="r">3377</v>
    <v t="r">3380</v>
    <v t="r">3383</v>
    <v t="r">3386</v>
    <v t="r">3389</v>
    <v t="r">3391</v>
    <v t="r">3394</v>
    <v t="r">3396</v>
    <v t="r">3398</v>
    <v t="r">3401</v>
    <v t="r">3404</v>
    <v t="r">3407</v>
    <v t="r">3410</v>
    <v t="r">3412</v>
    <v t="r">3414</v>
    <v t="r">3415</v>
    <v t="r">3418</v>
    <v t="r">3421</v>
    <v t="r">3423</v>
    <v t="r">3425</v>
    <v t="r">3428</v>
    <v t="r">3431</v>
    <v t="r">3433</v>
    <v t="r">3435</v>
    <v t="r">3438</v>
    <v t="r">3440</v>
    <v t="r">3443</v>
    <v t="r">3446</v>
    <v t="r">3449</v>
    <v t="r">3451</v>
    <v t="r">3454</v>
    <v t="r">3457</v>
    <v t="r">3459</v>
    <v t="r">3462</v>
    <v t="r">3465</v>
    <v t="r">3468</v>
    <v t="r">3470</v>
    <v t="r">3472</v>
    <v t="r">3474</v>
    <v t="r">3476</v>
    <v t="r">3478</v>
    <v t="r">3480</v>
    <v t="r">3483</v>
    <v t="r">3486</v>
    <v t="r">3489</v>
    <v t="r">3492</v>
    <v t="r">3494</v>
    <v t="r">3496</v>
    <v t="r">3499</v>
    <v t="r">3502</v>
    <v t="r">3505</v>
    <v t="r">3507</v>
    <v t="r">3509</v>
    <v t="r">3511</v>
    <v t="r">3513</v>
    <v t="r">3516</v>
    <v t="r">3519</v>
    <v t="r">3522</v>
    <v t="r">3525</v>
    <v t="r">3528</v>
    <v t="r">3531</v>
    <v t="r">3533</v>
    <v t="r">3536</v>
    <v t="r">3538</v>
    <v t="r">3540</v>
    <v t="r">3542</v>
    <v t="r">3544</v>
    <v t="r">3546</v>
    <v t="r">3549</v>
    <v t="r">3551</v>
  </a>
  <a r="5">
    <v t="r">3292</v>
    <v t="r">3553</v>
    <v t="r">3554</v>
    <v t="r">3555</v>
    <v t="r">3556</v>
  </a>
  <a r="8">
    <v t="s">copper</v>
    <v t="s">gold</v>
    <v t="s">lead</v>
    <v t="s">natural gas</v>
    <v t="s">oil</v>
    <v t="s">silver</v>
    <v t="s">timber</v>
    <v t="s">zinc</v>
  </a>
  <a r="32">
    <v t="r">3572</v>
    <v t="r">3573</v>
    <v t="r">3574</v>
    <v t="r">3575</v>
    <v t="r">3576</v>
    <v t="r">3577</v>
    <v t="r">3578</v>
    <v t="r">3579</v>
    <v t="r">3580</v>
    <v t="r">3581</v>
    <v t="r">3582</v>
    <v t="r">3583</v>
    <v t="r">3584</v>
    <v t="r">3585</v>
    <v t="r">3586</v>
    <v t="r">3587</v>
    <v t="r">3588</v>
    <v t="r">3589</v>
    <v t="r">3590</v>
    <v t="r">3591</v>
    <v t="r">3592</v>
    <v t="r">3593</v>
    <v t="r">3594</v>
    <v t="r">3595</v>
    <v t="r">3596</v>
    <v t="r">3597</v>
    <v t="r">3598</v>
    <v t="r">3599</v>
    <v t="r">3600</v>
    <v t="r">3601</v>
    <v t="r">3602</v>
    <v t="r">3603</v>
  </a>
  <a r="8">
    <v t="r">3606</v>
    <v t="r">3608</v>
    <v t="r">3610</v>
    <v t="r">3612</v>
    <v t="r">3614</v>
    <v t="r">3616</v>
    <v t="r">3618</v>
    <v t="r">3620</v>
  </a>
  <a r="3">
    <v t="r">3626</v>
    <v t="r">3628</v>
    <v t="r">3630</v>
  </a>
  <a r="12">
    <v t="s">America/Bahia_Banderas</v>
    <v t="s">America/Cancun</v>
    <v t="s">America/Chihuahua</v>
    <v t="s">America/Hermosillo</v>
    <v t="s">America/Matamoros</v>
    <v t="s">America/Mazatlan</v>
    <v t="s">America/Merida</v>
    <v t="s">America/Mexico_City</v>
    <v t="s">America/Monterrey</v>
    <v t="s">America/Ojinaga</v>
    <v t="s">America/Santa_Isabel</v>
    <v t="s">America/Tijuana</v>
  </a>
  <a r="6">
    <v t="s">United States of America</v>
    <v t="s">America</v>
    <v t="s">US</v>
    <v t="s">USA</v>
    <v t="s">U.S.</v>
    <v t="s">U.S.A.</v>
  </a>
  <a r="2">
    <v t="r">3649</v>
    <v t="r">3237</v>
  </a>
  <a r="6">
    <v t="r">3654</v>
    <v t="r">3655</v>
    <v t="r">3656</v>
    <v t="r">3657</v>
    <v t="r">3658</v>
    <v t="r">3659</v>
  </a>
  <a r="7">
    <v t="r">3666</v>
    <v t="r">3668</v>
    <v t="r">3670</v>
    <v t="r">3672</v>
    <v t="r">3674</v>
    <v t="r">3676</v>
    <v t="r">3678</v>
  </a>
  <a r="36">
    <v t="r">3696</v>
    <v t="r">3698</v>
    <v t="r">3701</v>
    <v t="r">3704</v>
    <v t="r">3706</v>
    <v t="r">3708</v>
    <v t="r">3711</v>
    <v t="r">3714</v>
    <v t="r">3717</v>
    <v t="r">3718</v>
    <v t="r">3720</v>
    <v t="r">3722</v>
    <v t="r">3725</v>
    <v t="r">3728</v>
    <v t="r">3730</v>
    <v t="r">3733</v>
    <v t="r">3736</v>
    <v t="r">3739</v>
    <v t="r">3742</v>
    <v t="r">3743</v>
    <v t="r">3746</v>
    <v t="r">3749</v>
    <v t="r">3752</v>
    <v t="r">3755</v>
    <v t="r">3757</v>
    <v t="r">3759</v>
    <v t="r">3761</v>
    <v t="r">3763</v>
    <v t="r">3766</v>
    <v t="r">3768</v>
    <v t="r">3770</v>
    <v t="r">3772</v>
    <v t="r">3775</v>
    <v t="r">3776</v>
    <v t="r">3779</v>
    <v t="r">3782</v>
  </a>
  <a r="5">
    <v t="r">3784</v>
    <v t="r">3785</v>
    <v t="r">3786</v>
    <v t="r">3787</v>
    <v t="r">3788</v>
  </a>
  <a r="18">
    <v t="s">bauxite</v>
    <v t="s">coal</v>
    <v t="s">copper</v>
    <v t="s">gold</v>
    <v t="s">iron</v>
    <v t="s">lead</v>
    <v t="s">mercury</v>
    <v t="s">molybdenum</v>
    <v t="s">natural gas</v>
    <v t="s">nickel</v>
    <v t="s">oil</v>
    <v t="s">phosphates</v>
    <v t="s">potash</v>
    <v t="s">silver</v>
    <v t="s">timber</v>
    <v t="s">tungsten</v>
    <v t="s">uranium</v>
    <v t="s">zinc</v>
  </a>
  <a r="51">
    <v t="r">3804</v>
    <v t="r">3805</v>
    <v t="r">3806</v>
    <v t="r">3807</v>
    <v t="r">3808</v>
    <v t="r">3809</v>
    <v t="r">3810</v>
    <v t="r">3811</v>
    <v t="r">3812</v>
    <v t="r">3813</v>
    <v t="r">3814</v>
    <v t="r">3815</v>
    <v t="r">3816</v>
    <v t="r">3817</v>
    <v t="r">3818</v>
    <v t="r">3819</v>
    <v t="r">3820</v>
    <v t="r">3821</v>
    <v t="r">3822</v>
    <v t="r">3823</v>
    <v t="r">3824</v>
    <v t="r">3825</v>
    <v t="r">3826</v>
    <v t="r">3827</v>
    <v t="r">3828</v>
    <v t="r">3829</v>
    <v t="r">3830</v>
    <v t="r">3831</v>
    <v t="r">3832</v>
    <v t="r">3833</v>
    <v t="r">3834</v>
    <v t="r">3835</v>
    <v t="r">3836</v>
    <v t="r">3837</v>
    <v t="r">3838</v>
    <v t="r">3839</v>
    <v t="r">3840</v>
    <v t="r">3841</v>
    <v t="r">3842</v>
    <v t="r">3843</v>
    <v t="r">3844</v>
    <v t="r">3845</v>
    <v t="r">3846</v>
    <v t="r">3847</v>
    <v t="r">3848</v>
    <v t="r">3849</v>
    <v t="r">3850</v>
    <v t="r">3851</v>
    <v t="r">3852</v>
    <v t="r">3853</v>
    <v t="r">3854</v>
  </a>
  <a r="14">
    <v t="r">3857</v>
    <v t="r">3859</v>
    <v t="r">3861</v>
    <v t="r">3863</v>
    <v t="r">3865</v>
    <v t="r">3867</v>
    <v t="r">3869</v>
    <v t="r">3871</v>
    <v t="r">3873</v>
    <v t="r">3875</v>
    <v t="r">3877</v>
    <v t="r">3879</v>
    <v t="r">3881</v>
    <v t="r">3883</v>
  </a>
  <a r="2">
    <v t="r">3889</v>
    <v t="r">3890</v>
  </a>
  <a r="29">
    <v t="s">America/Adak</v>
    <v t="s">America/Anchorage</v>
    <v t="s">America/Boise</v>
    <v t="s">America/Chicago</v>
    <v t="s">America/Denver</v>
    <v t="s">America/Detroit</v>
    <v t="s">America/Indiana/Indianapolis</v>
    <v t="s">America/Indiana/Knox</v>
    <v t="s">America/Indiana/Marengo</v>
    <v t="s">America/Indiana/Petersburg</v>
    <v t="s">America/Indiana/Tell_City</v>
    <v t="s">America/Indiana/Vevay</v>
    <v t="s">America/Indiana/Vincennes</v>
    <v t="s">America/Indiana/Winamac</v>
    <v t="s">America/Juneau</v>
    <v t="s">America/Kentucky/Louisville</v>
    <v t="s">America/Kentucky/Monticello</v>
    <v t="s">America/Los_Angeles</v>
    <v t="s">America/Menominee</v>
    <v t="s">America/Metlakatla</v>
    <v t="s">America/New_York</v>
    <v t="s">America/Nome</v>
    <v t="s">America/North_Dakota/Beulah</v>
    <v t="s">America/North_Dakota/Center</v>
    <v t="s">America/North_Dakota/New_Salem</v>
    <v t="s">America/Phoenix</v>
    <v t="s">America/Sitka</v>
    <v t="s">America/Yakutat</v>
    <v t="s">Pacific/Honolulu</v>
  </a>
  <a r="1">
    <v t="r">2253</v>
  </a>
  <a r="26">
    <v t="r">3915</v>
    <v t="r">3916</v>
    <v t="r">3917</v>
    <v t="r">3918</v>
    <v t="r">3919</v>
    <v t="r">3920</v>
    <v t="r">3921</v>
    <v t="r">3922</v>
    <v t="r">3923</v>
    <v t="r">3924</v>
    <v t="r">3925</v>
    <v t="r">3926</v>
    <v t="r">3927</v>
    <v t="r">3928</v>
    <v t="r">3929</v>
    <v t="r">3930</v>
    <v t="r">3931</v>
    <v t="r">3932</v>
    <v t="r">3933</v>
    <v t="r">3934</v>
    <v t="r">3935</v>
    <v t="r">3936</v>
    <v t="r">3937</v>
    <v t="r">3938</v>
    <v t="r">3939</v>
    <v t="r">3940</v>
  </a>
  <a r="3">
    <v t="r">3942</v>
    <v t="r">3942</v>
    <v t="r">3942</v>
  </a>
  <a r="4">
    <v t="r">3923</v>
    <v t="r">3925</v>
    <v t="r">3926</v>
    <v t="r">3927</v>
  </a>
  <a r="22">
    <v t="r">3915</v>
    <v t="r">3916</v>
    <v t="r">3917</v>
    <v t="r">3918</v>
    <v t="r">3919</v>
    <v t="r">3920</v>
    <v t="r">3921</v>
    <v t="r">3922</v>
    <v t="r">3924</v>
    <v t="r">3928</v>
    <v t="r">3929</v>
    <v t="r">3930</v>
    <v t="r">3931</v>
    <v t="r">3932</v>
    <v t="r">3933</v>
    <v t="r">3934</v>
    <v t="r">3935</v>
    <v t="r">3936</v>
    <v t="r">3937</v>
    <v t="r">3938</v>
    <v t="r">3939</v>
    <v t="r">3940</v>
  </a>
  <a r="1">
    <v t="r">3961</v>
  </a>
  <a r="26">
    <v t="r">3968</v>
    <v t="r">3969</v>
    <v t="r">3970</v>
    <v t="r">3971</v>
    <v t="r">3972</v>
    <v t="r">3973</v>
    <v t="r">3974</v>
    <v t="r">3975</v>
    <v t="r">3976</v>
    <v t="r">3977</v>
    <v t="r">3978</v>
    <v t="r">3979</v>
    <v t="r">3980</v>
    <v t="r">3981</v>
    <v t="r">3982</v>
    <v t="r">3983</v>
    <v t="r">3984</v>
    <v t="r">3985</v>
    <v t="r">3986</v>
    <v t="r">3987</v>
    <v t="r">3988</v>
    <v t="r">3989</v>
    <v t="r">3990</v>
    <v t="r">3991</v>
    <v t="r">3992</v>
    <v t="r">3993</v>
  </a>
  <a r="3">
    <v t="r">3995</v>
    <v t="r">3995</v>
    <v t="r">3995</v>
  </a>
  <a r="1">
    <v t="r">3979</v>
  </a>
  <a r="25">
    <v t="r">3968</v>
    <v t="r">3969</v>
    <v t="r">3970</v>
    <v t="r">3971</v>
    <v t="r">3972</v>
    <v t="r">3973</v>
    <v t="r">3974</v>
    <v t="r">3975</v>
    <v t="r">3976</v>
    <v t="r">3977</v>
    <v t="r">3978</v>
    <v t="r">3980</v>
    <v t="r">3981</v>
    <v t="r">3982</v>
    <v t="r">3983</v>
    <v t="r">3984</v>
    <v t="r">3985</v>
    <v t="r">3986</v>
    <v t="r">3987</v>
    <v t="r">3988</v>
    <v t="r">3989</v>
    <v t="r">3990</v>
    <v t="r">3991</v>
    <v t="r">3992</v>
    <v t="r">3993</v>
  </a>
  <a r="28">
    <v t="r">4019</v>
    <v t="r">4020</v>
    <v t="r">4021</v>
    <v t="r">4022</v>
    <v t="r">4023</v>
    <v t="r">4024</v>
    <v t="r">4025</v>
    <v t="r">4026</v>
    <v t="r">4027</v>
    <v t="r">4028</v>
    <v t="r">4029</v>
    <v t="r">4030</v>
    <v t="r">4031</v>
    <v t="r">4032</v>
    <v t="r">4033</v>
    <v t="r">4034</v>
    <v t="r">4035</v>
    <v t="r">4036</v>
    <v t="r">4037</v>
    <v t="r">4038</v>
    <v t="r">4039</v>
    <v t="r">4040</v>
    <v t="r">4041</v>
    <v t="r">4042</v>
    <v t="r">4043</v>
    <v t="r">4044</v>
    <v t="r">4045</v>
    <v t="r">4046</v>
  </a>
  <a r="3">
    <v t="r">4048</v>
    <v t="r">4048</v>
    <v t="r">4048</v>
  </a>
  <a r="4">
    <v t="r">4028</v>
    <v t="r">4030</v>
    <v t="r">4031</v>
    <v t="r">4032</v>
  </a>
  <a r="24">
    <v t="r">4019</v>
    <v t="r">4020</v>
    <v t="r">4021</v>
    <v t="r">4022</v>
    <v t="r">4023</v>
    <v t="r">4024</v>
    <v t="r">4025</v>
    <v t="r">4026</v>
    <v t="r">4027</v>
    <v t="r">4029</v>
    <v t="r">4033</v>
    <v t="r">4034</v>
    <v t="r">4035</v>
    <v t="r">4036</v>
    <v t="r">4037</v>
    <v t="r">4038</v>
    <v t="r">4039</v>
    <v t="r">4040</v>
    <v t="r">4041</v>
    <v t="r">4042</v>
    <v t="r">4043</v>
    <v t="r">4044</v>
    <v t="r">4045</v>
    <v t="r">4046</v>
  </a>
  <a r="1">
    <v t="r">4062</v>
  </a>
  <a r="29">
    <v t="r">4069</v>
    <v t="r">4070</v>
    <v t="r">4071</v>
    <v t="r">4072</v>
    <v t="r">4073</v>
    <v t="r">4074</v>
    <v t="r">4075</v>
    <v t="r">4076</v>
    <v t="r">4077</v>
    <v t="r">4078</v>
    <v t="r">4079</v>
    <v t="r">4080</v>
    <v t="r">4081</v>
    <v t="r">4082</v>
    <v t="r">4083</v>
    <v t="r">4084</v>
    <v t="r">4085</v>
    <v t="r">4086</v>
    <v t="r">4087</v>
    <v t="r">4088</v>
    <v t="r">4089</v>
    <v t="r">4090</v>
    <v t="r">4091</v>
    <v t="r">4092</v>
    <v t="r">4093</v>
    <v t="r">4094</v>
    <v t="r">4095</v>
    <v t="r">4096</v>
    <v t="r">4097</v>
  </a>
  <a r="3">
    <v t="r">4099</v>
    <v t="r">4099</v>
    <v t="r">4100</v>
  </a>
  <a r="1">
    <v t="r">4081</v>
  </a>
  <a r="28">
    <v t="r">4069</v>
    <v t="r">4070</v>
    <v t="r">4071</v>
    <v t="r">4072</v>
    <v t="r">4073</v>
    <v t="r">4074</v>
    <v t="r">4075</v>
    <v t="r">4076</v>
    <v t="r">4077</v>
    <v t="r">4078</v>
    <v t="r">4079</v>
    <v t="r">4080</v>
    <v t="r">4082</v>
    <v t="r">4083</v>
    <v t="r">4084</v>
    <v t="r">4085</v>
    <v t="r">4086</v>
    <v t="r">4087</v>
    <v t="r">4088</v>
    <v t="r">4089</v>
    <v t="r">4090</v>
    <v t="r">4091</v>
    <v t="r">4092</v>
    <v t="r">4093</v>
    <v t="r">4094</v>
    <v t="r">4095</v>
    <v t="r">4096</v>
    <v t="r">4097</v>
  </a>
  <a r="1">
    <v t="r">4117</v>
  </a>
  <a r="31">
    <v t="r">4122</v>
    <v t="r">4123</v>
    <v t="r">4124</v>
    <v t="r">4125</v>
    <v t="r">4126</v>
    <v t="r">4127</v>
    <v t="r">4128</v>
    <v t="r">4129</v>
    <v t="r">4130</v>
    <v t="r">4131</v>
    <v t="r">4132</v>
    <v t="r">4133</v>
    <v t="r">4134</v>
    <v t="r">4135</v>
    <v t="r">4136</v>
    <v t="r">4137</v>
    <v t="r">4138</v>
    <v t="r">4139</v>
    <v t="r">4140</v>
    <v t="r">4141</v>
    <v t="r">4142</v>
    <v t="r">4143</v>
    <v t="r">4144</v>
    <v t="r">4145</v>
    <v t="r">4146</v>
    <v t="r">4147</v>
    <v t="r">4148</v>
    <v t="r">4149</v>
    <v t="r">4150</v>
    <v t="r">4151</v>
    <v t="r">4152</v>
  </a>
  <a r="3">
    <v t="r">4154</v>
    <v t="r">4154</v>
    <v t="r">4154</v>
  </a>
  <a r="5">
    <v t="r">4132</v>
    <v t="r">4134</v>
    <v t="r">4135</v>
    <v t="r">4136</v>
    <v t="r">4138</v>
  </a>
  <a r="26">
    <v t="r">4122</v>
    <v t="r">4123</v>
    <v t="r">4124</v>
    <v t="r">4125</v>
    <v t="r">4126</v>
    <v t="r">4127</v>
    <v t="r">4128</v>
    <v t="r">4129</v>
    <v t="r">4130</v>
    <v t="r">4131</v>
    <v t="r">4133</v>
    <v t="r">4137</v>
    <v t="r">4139</v>
    <v t="r">4140</v>
    <v t="r">4141</v>
    <v t="r">4142</v>
    <v t="r">4143</v>
    <v t="r">4144</v>
    <v t="r">4145</v>
    <v t="r">4146</v>
    <v t="r">4147</v>
    <v t="r">4148</v>
    <v t="r">4149</v>
    <v t="r">4150</v>
    <v t="r">4151</v>
    <v t="r">4152</v>
  </a>
  <a r="29">
    <v t="r">4173</v>
    <v t="r">4174</v>
    <v t="r">4175</v>
    <v t="r">4176</v>
    <v t="r">4177</v>
    <v t="r">4178</v>
    <v t="r">4179</v>
    <v t="r">4180</v>
    <v t="r">4181</v>
    <v t="r">4182</v>
    <v t="r">4183</v>
    <v t="r">4184</v>
    <v t="r">4185</v>
    <v t="r">4186</v>
    <v t="r">4187</v>
    <v t="r">4188</v>
    <v t="r">4189</v>
    <v t="r">4190</v>
    <v t="r">4191</v>
    <v t="r">4192</v>
    <v t="r">4193</v>
    <v t="r">4194</v>
    <v t="r">4195</v>
    <v t="r">4196</v>
    <v t="r">4197</v>
    <v t="r">4198</v>
    <v t="r">4199</v>
    <v t="r">4200</v>
    <v t="r">4201</v>
  </a>
  <a r="3">
    <v t="r">4203</v>
    <v t="r">4203</v>
    <v t="r">4203</v>
  </a>
  <a r="2">
    <v t="r">4184</v>
    <v t="r">4186</v>
  </a>
  <a r="27">
    <v t="r">4173</v>
    <v t="r">4174</v>
    <v t="r">4175</v>
    <v t="r">4176</v>
    <v t="r">4177</v>
    <v t="r">4178</v>
    <v t="r">4179</v>
    <v t="r">4180</v>
    <v t="r">4181</v>
    <v t="r">4182</v>
    <v t="r">4183</v>
    <v t="r">4185</v>
    <v t="r">4187</v>
    <v t="r">4188</v>
    <v t="r">4189</v>
    <v t="r">4190</v>
    <v t="r">4191</v>
    <v t="r">4192</v>
    <v t="r">4193</v>
    <v t="r">4194</v>
    <v t="r">4195</v>
    <v t="r">4196</v>
    <v t="r">4197</v>
    <v t="r">4198</v>
    <v t="r">4199</v>
    <v t="r">4200</v>
    <v t="r">4201</v>
  </a>
  <a r="30">
    <v t="r">4227</v>
    <v t="r">4228</v>
    <v t="r">4229</v>
    <v t="r">4230</v>
    <v t="r">4231</v>
    <v t="r">4232</v>
    <v t="r">4233</v>
    <v t="r">4234</v>
    <v t="r">4235</v>
    <v t="r">4236</v>
    <v t="r">4237</v>
    <v t="r">4238</v>
    <v t="r">4239</v>
    <v t="r">4240</v>
    <v t="r">4241</v>
    <v t="r">4242</v>
    <v t="r">4243</v>
    <v t="r">4244</v>
    <v t="r">4245</v>
    <v t="r">4246</v>
    <v t="r">4247</v>
    <v t="r">4248</v>
    <v t="r">4249</v>
    <v t="r">4250</v>
    <v t="r">4251</v>
    <v t="r">4252</v>
    <v t="r">4253</v>
    <v t="r">4254</v>
    <v t="r">4255</v>
    <v t="r">4256</v>
  </a>
  <a r="3">
    <v t="r">4258</v>
    <v t="r">4258</v>
    <v t="r">4259</v>
  </a>
  <a r="5">
    <v t="r">4237</v>
    <v t="r">4239</v>
    <v t="r">4240</v>
    <v t="r">4241</v>
    <v t="r">4243</v>
  </a>
  <a r="25">
    <v t="r">4227</v>
    <v t="r">4228</v>
    <v t="r">4229</v>
    <v t="r">4230</v>
    <v t="r">4231</v>
    <v t="r">4232</v>
    <v t="r">4233</v>
    <v t="r">4234</v>
    <v t="r">4235</v>
    <v t="r">4236</v>
    <v t="r">4238</v>
    <v t="r">4242</v>
    <v t="r">4244</v>
    <v t="r">4245</v>
    <v t="r">4246</v>
    <v t="r">4247</v>
    <v t="r">4248</v>
    <v t="r">4249</v>
    <v t="r">4250</v>
    <v t="r">4251</v>
    <v t="r">4252</v>
    <v t="r">4253</v>
    <v t="r">4254</v>
    <v t="r">4255</v>
    <v t="r">4256</v>
  </a>
  <a r="1">
    <v t="r">4279</v>
  </a>
  <a r="31">
    <v t="r">4285</v>
    <v t="r">4286</v>
    <v t="r">4287</v>
    <v t="r">4288</v>
    <v t="r">4289</v>
    <v t="r">4290</v>
    <v t="r">4291</v>
    <v t="r">4292</v>
    <v t="r">4293</v>
    <v t="r">4294</v>
    <v t="r">4295</v>
    <v t="r">4296</v>
    <v t="r">4297</v>
    <v t="r">4298</v>
    <v t="r">4299</v>
    <v t="r">4300</v>
    <v t="r">4301</v>
    <v t="r">4302</v>
    <v t="r">4303</v>
    <v t="r">4304</v>
    <v t="r">4305</v>
    <v t="r">4306</v>
    <v t="r">4307</v>
    <v t="r">4308</v>
    <v t="r">4309</v>
    <v t="r">4310</v>
    <v t="r">4311</v>
    <v t="r">4312</v>
    <v t="r">4313</v>
    <v t="r">4314</v>
    <v t="r">4315</v>
  </a>
  <a r="3">
    <v t="r">4317</v>
    <v t="r">4318</v>
    <v t="r">4319</v>
  </a>
  <a r="2">
    <v t="r">4298</v>
    <v t="r">4300</v>
  </a>
  <a r="29">
    <v t="r">4285</v>
    <v t="r">4286</v>
    <v t="r">4287</v>
    <v t="r">4288</v>
    <v t="r">4289</v>
    <v t="r">4290</v>
    <v t="r">4291</v>
    <v t="r">4292</v>
    <v t="r">4293</v>
    <v t="r">4294</v>
    <v t="r">4295</v>
    <v t="r">4296</v>
    <v t="r">4297</v>
    <v t="r">4299</v>
    <v t="r">4301</v>
    <v t="r">4302</v>
    <v t="r">4303</v>
    <v t="r">4304</v>
    <v t="r">4305</v>
    <v t="r">4306</v>
    <v t="r">4307</v>
    <v t="r">4308</v>
    <v t="r">4309</v>
    <v t="r">4310</v>
    <v t="r">4311</v>
    <v t="r">4312</v>
    <v t="r">4313</v>
    <v t="r">4314</v>
    <v t="r">4315</v>
  </a>
  <a r="1">
    <v t="r">4341</v>
  </a>
  <a r="32">
    <v t="r">4347</v>
    <v t="r">4348</v>
    <v t="r">4349</v>
    <v t="r">4350</v>
    <v t="r">4351</v>
    <v t="r">4352</v>
    <v t="r">4353</v>
    <v t="r">4354</v>
    <v t="r">4355</v>
    <v t="r">4356</v>
    <v t="r">4357</v>
    <v t="r">4358</v>
    <v t="r">4359</v>
    <v t="r">4360</v>
    <v t="r">4361</v>
    <v t="r">4362</v>
    <v t="r">4363</v>
    <v t="r">4364</v>
    <v t="r">4365</v>
    <v t="r">4366</v>
    <v t="r">4367</v>
    <v t="r">4368</v>
    <v t="r">4369</v>
    <v t="r">4370</v>
    <v t="r">4371</v>
    <v t="r">4372</v>
    <v t="r">4373</v>
    <v t="r">4374</v>
    <v t="r">4375</v>
    <v t="r">4376</v>
    <v t="r">4377</v>
    <v t="r">4378</v>
  </a>
  <a r="3">
    <v t="r">4380</v>
    <v t="r">4380</v>
    <v t="r">4380</v>
  </a>
  <a r="4">
    <v t="r">4359</v>
    <v t="r">4361</v>
    <v t="r">4362</v>
    <v t="r">4363</v>
  </a>
  <a r="28">
    <v t="r">4347</v>
    <v t="r">4348</v>
    <v t="r">4349</v>
    <v t="r">4350</v>
    <v t="r">4351</v>
    <v t="r">4352</v>
    <v t="r">4353</v>
    <v t="r">4354</v>
    <v t="r">4355</v>
    <v t="r">4356</v>
    <v t="r">4357</v>
    <v t="r">4358</v>
    <v t="r">4360</v>
    <v t="r">4364</v>
    <v t="r">4365</v>
    <v t="r">4366</v>
    <v t="r">4367</v>
    <v t="r">4368</v>
    <v t="r">4369</v>
    <v t="r">4370</v>
    <v t="r">4371</v>
    <v t="r">4372</v>
    <v t="r">4373</v>
    <v t="r">4374</v>
    <v t="r">4375</v>
    <v t="r">4376</v>
    <v t="r">4377</v>
    <v t="r">4378</v>
  </a>
  <a r="1">
    <v t="r">4399</v>
  </a>
  <a r="33">
    <v t="r">4406</v>
    <v t="r">4407</v>
    <v t="r">4408</v>
    <v t="r">4409</v>
    <v t="r">4410</v>
    <v t="r">4411</v>
    <v t="r">4412</v>
    <v t="r">4413</v>
    <v t="r">4414</v>
    <v t="r">4415</v>
    <v t="r">4416</v>
    <v t="r">4417</v>
    <v t="r">4418</v>
    <v t="r">4419</v>
    <v t="r">4420</v>
    <v t="r">4421</v>
    <v t="r">4422</v>
    <v t="r">4423</v>
    <v t="r">4424</v>
    <v t="r">4425</v>
    <v t="r">4426</v>
    <v t="r">4427</v>
    <v t="r">4428</v>
    <v t="r">4429</v>
    <v t="r">4430</v>
    <v t="r">4431</v>
    <v t="r">4432</v>
    <v t="r">4433</v>
    <v t="r">4434</v>
    <v t="r">4435</v>
    <v t="r">4436</v>
    <v t="r">4437</v>
    <v t="r">4438</v>
  </a>
  <a r="3">
    <v t="r">4440</v>
    <v t="r">4440</v>
    <v t="r">4441</v>
  </a>
  <a r="1">
    <v t="r">4421</v>
  </a>
  <a r="32">
    <v t="r">4406</v>
    <v t="r">4407</v>
    <v t="r">4408</v>
    <v t="r">4409</v>
    <v t="r">4410</v>
    <v t="r">4411</v>
    <v t="r">4412</v>
    <v t="r">4413</v>
    <v t="r">4414</v>
    <v t="r">4415</v>
    <v t="r">4416</v>
    <v t="r">4417</v>
    <v t="r">4418</v>
    <v t="r">4419</v>
    <v t="r">4420</v>
    <v t="r">4422</v>
    <v t="r">4423</v>
    <v t="r">4424</v>
    <v t="r">4425</v>
    <v t="r">4426</v>
    <v t="r">4427</v>
    <v t="r">4428</v>
    <v t="r">4429</v>
    <v t="r">4430</v>
    <v t="r">4431</v>
    <v t="r">4432</v>
    <v t="r">4433</v>
    <v t="r">4434</v>
    <v t="r">4435</v>
    <v t="r">4436</v>
    <v t="r">4437</v>
    <v t="r">4438</v>
  </a>
  <a r="30">
    <v t="r">4464</v>
    <v t="r">4465</v>
    <v t="r">4466</v>
    <v t="r">4467</v>
    <v t="r">4468</v>
    <v t="r">4469</v>
    <v t="r">4470</v>
    <v t="r">4471</v>
    <v t="r">4472</v>
    <v t="r">4473</v>
    <v t="r">4474</v>
    <v t="r">4475</v>
    <v t="r">4476</v>
    <v t="r">4477</v>
    <v t="r">4478</v>
    <v t="r">4479</v>
    <v t="r">4480</v>
    <v t="r">4481</v>
    <v t="r">4482</v>
    <v t="r">4483</v>
    <v t="r">4484</v>
    <v t="r">4485</v>
    <v t="r">4486</v>
    <v t="r">4487</v>
    <v t="r">4488</v>
    <v t="r">4489</v>
    <v t="r">4490</v>
    <v t="r">4491</v>
    <v t="r">4492</v>
    <v t="r">4493</v>
  </a>
  <a r="3">
    <v t="r">25</v>
    <v t="r">4495</v>
    <v t="r">25</v>
  </a>
  <a r="3">
    <v t="r">4497</v>
    <v t="r">4498</v>
    <v t="r">4499</v>
  </a>
  <a r="5">
    <v t="r">4473</v>
    <v t="r">4475</v>
    <v t="r">4476</v>
    <v t="r">4477</v>
    <v t="r">4479</v>
  </a>
  <a r="25">
    <v t="r">4464</v>
    <v t="r">4465</v>
    <v t="r">4466</v>
    <v t="r">4467</v>
    <v t="r">4468</v>
    <v t="r">4469</v>
    <v t="r">4470</v>
    <v t="r">4471</v>
    <v t="r">4472</v>
    <v t="r">4474</v>
    <v t="r">4478</v>
    <v t="r">4480</v>
    <v t="r">4481</v>
    <v t="r">4482</v>
    <v t="r">4483</v>
    <v t="r">4484</v>
    <v t="r">4485</v>
    <v t="r">4486</v>
    <v t="r">4487</v>
    <v t="r">4488</v>
    <v t="r">4489</v>
    <v t="r">4490</v>
    <v t="r">4491</v>
    <v t="r">4492</v>
    <v t="r">4493</v>
  </a>
  <a r="2">
    <v t="r">4517</v>
    <v t="r">4518</v>
  </a>
  <a r="2">
    <v t="r">1161</v>
    <v t="r">1019</v>
  </a>
  <a r="31">
    <v t="r">4526</v>
    <v t="r">4527</v>
    <v t="r">4528</v>
    <v t="r">4529</v>
    <v t="r">4530</v>
    <v t="r">4531</v>
    <v t="r">4532</v>
    <v t="r">4533</v>
    <v t="r">4534</v>
    <v t="r">4535</v>
    <v t="r">4536</v>
    <v t="r">4537</v>
    <v t="r">4538</v>
    <v t="r">4539</v>
    <v t="r">4540</v>
    <v t="r">4541</v>
    <v t="r">4542</v>
    <v t="r">4543</v>
    <v t="r">4544</v>
    <v t="r">4545</v>
    <v t="r">4546</v>
    <v t="r">4547</v>
    <v t="r">4548</v>
    <v t="r">4549</v>
    <v t="r">4550</v>
    <v t="r">4551</v>
    <v t="r">4552</v>
    <v t="r">4553</v>
    <v t="r">4554</v>
    <v t="r">4555</v>
    <v t="r">4556</v>
  </a>
  <a r="3">
    <v t="r">4558</v>
    <v t="r">4559</v>
    <v t="r">4560</v>
  </a>
  <a r="2">
    <v t="r">4538</v>
    <v t="r">4540</v>
  </a>
  <a r="29">
    <v t="r">4526</v>
    <v t="r">4527</v>
    <v t="r">4528</v>
    <v t="r">4529</v>
    <v t="r">4530</v>
    <v t="r">4531</v>
    <v t="r">4532</v>
    <v t="r">4533</v>
    <v t="r">4534</v>
    <v t="r">4535</v>
    <v t="r">4536</v>
    <v t="r">4537</v>
    <v t="r">4539</v>
    <v t="r">4541</v>
    <v t="r">4542</v>
    <v t="r">4543</v>
    <v t="r">4544</v>
    <v t="r">4545</v>
    <v t="r">4546</v>
    <v t="r">4547</v>
    <v t="r">4548</v>
    <v t="r">4549</v>
    <v t="r">4550</v>
    <v t="r">4551</v>
    <v t="r">4552</v>
    <v t="r">4553</v>
    <v t="r">4554</v>
    <v t="r">4555</v>
    <v t="r">4556</v>
  </a>
  <a r="32">
    <v t="r">4583</v>
    <v t="r">4584</v>
    <v t="r">4585</v>
    <v t="r">4586</v>
    <v t="r">4587</v>
    <v t="r">4588</v>
    <v t="r">4589</v>
    <v t="r">4590</v>
    <v t="r">4591</v>
    <v t="r">4592</v>
    <v t="r">4593</v>
    <v t="r">4594</v>
    <v t="r">4595</v>
    <v t="r">4596</v>
    <v t="r">4597</v>
    <v t="r">4598</v>
    <v t="r">4599</v>
    <v t="r">4600</v>
    <v t="r">4601</v>
    <v t="r">4602</v>
    <v t="r">4603</v>
    <v t="r">4604</v>
    <v t="r">4605</v>
    <v t="r">4606</v>
    <v t="r">4607</v>
    <v t="r">4608</v>
    <v t="r">4609</v>
    <v t="r">4610</v>
    <v t="r">4611</v>
    <v t="r">4612</v>
    <v t="r">4613</v>
    <v t="r">4614</v>
  </a>
  <a r="3">
    <v t="r">4616</v>
    <v t="r">4616</v>
    <v t="r">4616</v>
  </a>
  <a r="6">
    <v t="r">4592</v>
    <v t="r">4594</v>
    <v t="r">4596</v>
    <v t="r">4597</v>
    <v t="r">4598</v>
    <v t="r">4600</v>
  </a>
  <a r="26">
    <v t="r">4614</v>
    <v t="r">4583</v>
    <v t="r">4584</v>
    <v t="r">4585</v>
    <v t="r">4586</v>
    <v t="r">4587</v>
    <v t="r">4588</v>
    <v t="r">4589</v>
    <v t="r">4590</v>
    <v t="r">4591</v>
    <v t="r">4593</v>
    <v t="r">4595</v>
    <v t="r">4599</v>
    <v t="r">4601</v>
    <v t="r">4602</v>
    <v t="r">4603</v>
    <v t="r">4604</v>
    <v t="r">4605</v>
    <v t="r">4606</v>
    <v t="r">4607</v>
    <v t="r">4608</v>
    <v t="r">4609</v>
    <v t="r">4610</v>
    <v t="r">4611</v>
    <v t="r">4612</v>
    <v t="r">4613</v>
  </a>
  <a r="2">
    <v t="r">2209</v>
    <v t="r">4635</v>
  </a>
  <a r="32">
    <v t="r">4641</v>
    <v t="r">4642</v>
    <v t="r">4643</v>
    <v t="r">4644</v>
    <v t="r">4645</v>
    <v t="r">4646</v>
    <v t="r">4647</v>
    <v t="r">4648</v>
    <v t="r">4649</v>
    <v t="r">4650</v>
    <v t="r">4651</v>
    <v t="r">4652</v>
    <v t="r">4653</v>
    <v t="r">4654</v>
    <v t="r">4655</v>
    <v t="r">4656</v>
    <v t="r">4657</v>
    <v t="r">4658</v>
    <v t="r">4659</v>
    <v t="r">4660</v>
    <v t="r">4661</v>
    <v t="r">4662</v>
    <v t="r">4663</v>
    <v t="r">4664</v>
    <v t="r">4665</v>
    <v t="r">4666</v>
    <v t="r">4667</v>
    <v t="r">4668</v>
    <v t="r">4669</v>
    <v t="r">4670</v>
    <v t="r">4671</v>
    <v t="r">4672</v>
  </a>
  <a r="3">
    <v t="r">4674</v>
    <v t="r">4674</v>
    <v t="r">4674</v>
  </a>
  <a r="1">
    <v t="r">4655</v>
  </a>
  <a r="31">
    <v t="r">4670</v>
    <v t="r">4671</v>
    <v t="r">4672</v>
    <v t="r">4641</v>
    <v t="r">4642</v>
    <v t="r">4643</v>
    <v t="r">4644</v>
    <v t="r">4645</v>
    <v t="r">4646</v>
    <v t="r">4647</v>
    <v t="r">4648</v>
    <v t="r">4649</v>
    <v t="r">4650</v>
    <v t="r">4651</v>
    <v t="r">4652</v>
    <v t="r">4653</v>
    <v t="r">4654</v>
    <v t="r">4656</v>
    <v t="r">4657</v>
    <v t="r">4658</v>
    <v t="r">4659</v>
    <v t="r">4660</v>
    <v t="r">4661</v>
    <v t="r">4662</v>
    <v t="r">4663</v>
    <v t="r">4664</v>
    <v t="r">4665</v>
    <v t="r">4666</v>
    <v t="r">4667</v>
    <v t="r">4668</v>
    <v t="r">4669</v>
  </a>
  <a r="2">
    <v t="r">4694</v>
    <v t="r">2301</v>
  </a>
  <a r="33">
    <v t="r">4700</v>
    <v t="r">4701</v>
    <v t="r">4702</v>
    <v t="r">4703</v>
    <v t="r">4704</v>
    <v t="r">4705</v>
    <v t="r">4706</v>
    <v t="r">4707</v>
    <v t="r">4708</v>
    <v t="r">4709</v>
    <v t="r">4710</v>
    <v t="r">4711</v>
    <v t="r">4712</v>
    <v t="r">4713</v>
    <v t="r">4714</v>
    <v t="r">4715</v>
    <v t="r">4716</v>
    <v t="r">4717</v>
    <v t="r">4718</v>
    <v t="r">4719</v>
    <v t="r">4720</v>
    <v t="r">4721</v>
    <v t="r">4722</v>
    <v t="r">4723</v>
    <v t="r">4724</v>
    <v t="r">4725</v>
    <v t="r">4726</v>
    <v t="r">4727</v>
    <v t="r">4728</v>
    <v t="r">4729</v>
    <v t="r">4730</v>
    <v t="r">4731</v>
    <v t="r">4732</v>
  </a>
  <a r="3">
    <v t="r">4734</v>
    <v t="r">4734</v>
    <v t="r">4734</v>
  </a>
  <a r="4">
    <v t="r">4711</v>
    <v t="r">4713</v>
    <v t="r">4714</v>
    <v t="r">4715</v>
  </a>
  <a r="29">
    <v t="r">4727</v>
    <v t="r">4728</v>
    <v t="r">4729</v>
    <v t="r">4730</v>
    <v t="r">4731</v>
    <v t="r">4732</v>
    <v t="r">4700</v>
    <v t="r">4701</v>
    <v t="r">4702</v>
    <v t="r">4703</v>
    <v t="r">4704</v>
    <v t="r">4705</v>
    <v t="r">4706</v>
    <v t="r">4707</v>
    <v t="r">4708</v>
    <v t="r">4709</v>
    <v t="r">4710</v>
    <v t="r">4712</v>
    <v t="r">4716</v>
    <v t="r">4717</v>
    <v t="r">4718</v>
    <v t="r">4719</v>
    <v t="r">4720</v>
    <v t="r">4721</v>
    <v t="r">4722</v>
    <v t="r">4723</v>
    <v t="r">4724</v>
    <v t="r">4725</v>
    <v t="r">4726</v>
  </a>
  <a r="1">
    <v t="r">4753</v>
  </a>
  <a r="1">
    <v t="r">402</v>
  </a>
  <a r="33">
    <v t="r">4759</v>
    <v t="r">4760</v>
    <v t="r">4761</v>
    <v t="r">4762</v>
    <v t="r">4763</v>
    <v t="r">4764</v>
    <v t="r">4765</v>
    <v t="r">4766</v>
    <v t="r">4767</v>
    <v t="r">4768</v>
    <v t="r">4769</v>
    <v t="r">4770</v>
    <v t="r">4771</v>
    <v t="r">4772</v>
    <v t="r">4773</v>
    <v t="r">4774</v>
    <v t="r">4775</v>
    <v t="r">4776</v>
    <v t="r">4777</v>
    <v t="r">4778</v>
    <v t="r">4779</v>
    <v t="r">4780</v>
    <v t="r">4781</v>
    <v t="r">4782</v>
    <v t="r">4783</v>
    <v t="r">4784</v>
    <v t="r">4785</v>
    <v t="r">4786</v>
    <v t="r">4787</v>
    <v t="r">4788</v>
    <v t="r">4789</v>
    <v t="r">4790</v>
    <v t="r">4791</v>
  </a>
  <a r="3">
    <v t="r">4793</v>
    <v t="r">4793</v>
    <v t="r">4794</v>
  </a>
  <a r="1">
    <v t="r">4772</v>
  </a>
  <a r="32">
    <v t="r">4783</v>
    <v t="r">4784</v>
    <v t="r">4785</v>
    <v t="r">4786</v>
    <v t="r">4787</v>
    <v t="r">4788</v>
    <v t="r">4789</v>
    <v t="r">4790</v>
    <v t="r">4791</v>
    <v t="r">4759</v>
    <v t="r">4760</v>
    <v t="r">4761</v>
    <v t="r">4762</v>
    <v t="r">4763</v>
    <v t="r">4764</v>
    <v t="r">4765</v>
    <v t="r">4766</v>
    <v t="r">4767</v>
    <v t="r">4768</v>
    <v t="r">4769</v>
    <v t="r">4770</v>
    <v t="r">4771</v>
    <v t="r">4773</v>
    <v t="r">4774</v>
    <v t="r">4775</v>
    <v t="r">4776</v>
    <v t="r">4777</v>
    <v t="r">4778</v>
    <v t="r">4779</v>
    <v t="r">4780</v>
    <v t="r">4781</v>
    <v t="r">4782</v>
  </a>
  <a r="2">
    <v t="r">4813</v>
    <v t="r">2301</v>
  </a>
  <a r="33">
    <v t="r">4819</v>
    <v t="r">4820</v>
    <v t="r">4821</v>
    <v t="r">4822</v>
    <v t="r">4823</v>
    <v t="r">4824</v>
    <v t="r">4825</v>
    <v t="r">4826</v>
    <v t="r">4827</v>
    <v t="r">4828</v>
    <v t="r">4829</v>
    <v t="r">4830</v>
    <v t="r">4831</v>
    <v t="r">4832</v>
    <v t="r">4833</v>
    <v t="r">4834</v>
    <v t="r">4835</v>
    <v t="r">4836</v>
    <v t="r">4837</v>
    <v t="r">4838</v>
    <v t="r">4839</v>
    <v t="r">4840</v>
    <v t="r">4841</v>
    <v t="r">4842</v>
    <v t="r">4843</v>
    <v t="r">4844</v>
    <v t="r">4845</v>
    <v t="r">4846</v>
    <v t="r">4847</v>
    <v t="r">4848</v>
    <v t="r">4849</v>
    <v t="r">4850</v>
    <v t="r">4851</v>
  </a>
  <a r="3">
    <v t="r">4853</v>
    <v t="r">4853</v>
    <v t="r">4854</v>
  </a>
  <a r="4">
    <v t="r">4831</v>
    <v t="r">4832</v>
    <v t="r">4833</v>
    <v t="r">4835</v>
  </a>
  <a r="29">
    <v t="r">4841</v>
    <v t="r">4842</v>
    <v t="r">4843</v>
    <v t="r">4844</v>
    <v t="r">4845</v>
    <v t="r">4846</v>
    <v t="r">4847</v>
    <v t="r">4848</v>
    <v t="r">4849</v>
    <v t="r">4850</v>
    <v t="r">4851</v>
    <v t="r">4819</v>
    <v t="r">4820</v>
    <v t="r">4821</v>
    <v t="r">4822</v>
    <v t="r">4823</v>
    <v t="r">4824</v>
    <v t="r">4825</v>
    <v t="r">4826</v>
    <v t="r">4827</v>
    <v t="r">4828</v>
    <v t="r">4829</v>
    <v t="r">4830</v>
    <v t="r">4834</v>
    <v t="r">4836</v>
    <v t="r">4837</v>
    <v t="r">4838</v>
    <v t="r">4839</v>
    <v t="r">4840</v>
  </a>
  <a r="1">
    <v t="r">4877</v>
  </a>
  <a r="33">
    <v t="r">4883</v>
    <v t="r">4884</v>
    <v t="r">4885</v>
    <v t="r">4886</v>
    <v t="r">4887</v>
    <v t="r">4888</v>
    <v t="r">4889</v>
    <v t="r">4890</v>
    <v t="r">4891</v>
    <v t="r">4892</v>
    <v t="r">4893</v>
    <v t="r">4894</v>
    <v t="r">4895</v>
    <v t="r">4896</v>
    <v t="r">4897</v>
    <v t="r">4898</v>
    <v t="r">4899</v>
    <v t="r">4900</v>
    <v t="r">4901</v>
    <v t="r">4902</v>
    <v t="r">4903</v>
    <v t="r">4904</v>
    <v t="r">4905</v>
    <v t="r">4906</v>
    <v t="r">4907</v>
    <v t="r">4908</v>
    <v t="r">4909</v>
    <v t="r">4910</v>
    <v t="r">4911</v>
    <v t="r">4912</v>
    <v t="r">4913</v>
    <v t="r">4914</v>
    <v t="r">4915</v>
  </a>
  <a r="3">
    <v t="r">4917</v>
    <v t="r">4917</v>
    <v t="r">4917</v>
  </a>
  <a r="1">
    <v t="r">4895</v>
  </a>
  <a r="32">
    <v t="r">4902</v>
    <v t="r">4903</v>
    <v t="r">4904</v>
    <v t="r">4905</v>
    <v t="r">4906</v>
    <v t="r">4907</v>
    <v t="r">4908</v>
    <v t="r">4909</v>
    <v t="r">4910</v>
    <v t="r">4911</v>
    <v t="r">4912</v>
    <v t="r">4913</v>
    <v t="r">4914</v>
    <v t="r">4915</v>
    <v t="r">4883</v>
    <v t="r">4884</v>
    <v t="r">4885</v>
    <v t="r">4886</v>
    <v t="r">4887</v>
    <v t="r">4888</v>
    <v t="r">4889</v>
    <v t="r">4890</v>
    <v t="r">4891</v>
    <v t="r">4892</v>
    <v t="r">4893</v>
    <v t="r">4894</v>
    <v t="r">4896</v>
    <v t="r">4897</v>
    <v t="r">4898</v>
    <v t="r">4899</v>
    <v t="r">4900</v>
    <v t="r">4901</v>
  </a>
  <a r="1">
    <v t="r">4935</v>
  </a>
  <a r="33">
    <v t="r">4941</v>
    <v t="r">4942</v>
    <v t="r">4943</v>
    <v t="r">4944</v>
    <v t="r">4945</v>
    <v t="r">4946</v>
    <v t="r">4947</v>
    <v t="r">4948</v>
    <v t="r">4949</v>
    <v t="r">4950</v>
    <v t="r">4951</v>
    <v t="r">4952</v>
    <v t="r">4953</v>
    <v t="r">4954</v>
    <v t="r">4955</v>
    <v t="r">4956</v>
    <v t="r">4957</v>
    <v t="r">4958</v>
    <v t="r">4959</v>
    <v t="r">4960</v>
    <v t="r">4961</v>
    <v t="r">4962</v>
    <v t="r">4963</v>
    <v t="r">4964</v>
    <v t="r">4965</v>
    <v t="r">4966</v>
    <v t="r">4967</v>
    <v t="r">4968</v>
    <v t="r">4969</v>
    <v t="r">4970</v>
    <v t="r">4971</v>
    <v t="r">4972</v>
    <v t="r">4973</v>
  </a>
  <a r="3">
    <v t="r">4975</v>
    <v t="r">4975</v>
    <v t="r">4975</v>
  </a>
  <a r="6">
    <v t="r">4950</v>
    <v t="r">4952</v>
    <v t="r">4953</v>
    <v t="r">4954</v>
    <v t="r">4955</v>
    <v t="r">4956</v>
  </a>
  <a r="27">
    <v t="r">4958</v>
    <v t="r">4959</v>
    <v t="r">4960</v>
    <v t="r">4961</v>
    <v t="r">4962</v>
    <v t="r">4963</v>
    <v t="r">4964</v>
    <v t="r">4965</v>
    <v t="r">4966</v>
    <v t="r">4967</v>
    <v t="r">4968</v>
    <v t="r">4969</v>
    <v t="r">4970</v>
    <v t="r">4971</v>
    <v t="r">4972</v>
    <v t="r">4973</v>
    <v t="r">4941</v>
    <v t="r">4942</v>
    <v t="r">4943</v>
    <v t="r">4944</v>
    <v t="r">4945</v>
    <v t="r">4946</v>
    <v t="r">4947</v>
    <v t="r">4948</v>
    <v t="r">4949</v>
    <v t="r">4951</v>
    <v t="r">4957</v>
  </a>
  <a r="2">
    <v t="r">4992</v>
    <v t="r">4993</v>
  </a>
  <a r="1">
    <v t="r">1348</v>
  </a>
  <a r="34">
    <v t="r">4999</v>
    <v t="r">5000</v>
    <v t="r">5001</v>
    <v t="r">5002</v>
    <v t="r">5003</v>
    <v t="r">5004</v>
    <v t="r">5005</v>
    <v t="r">5006</v>
    <v t="r">5007</v>
    <v t="r">5008</v>
    <v t="r">5009</v>
    <v t="r">5010</v>
    <v t="r">5011</v>
    <v t="r">5012</v>
    <v t="r">5013</v>
    <v t="r">5014</v>
    <v t="r">5015</v>
    <v t="r">5016</v>
    <v t="r">5017</v>
    <v t="r">5018</v>
    <v t="r">5019</v>
    <v t="r">5020</v>
    <v t="r">5021</v>
    <v t="r">5022</v>
    <v t="r">5023</v>
    <v t="r">5024</v>
    <v t="r">5025</v>
    <v t="r">5026</v>
    <v t="r">5027</v>
    <v t="r">5028</v>
    <v t="r">5029</v>
    <v t="r">5030</v>
    <v t="r">5031</v>
    <v t="r">5032</v>
  </a>
  <a r="3">
    <v t="r">5034</v>
    <v t="r">5034</v>
    <v t="r">5035</v>
  </a>
  <a r="34">
    <v t="r">5014</v>
    <v t="r">5015</v>
    <v t="r">5016</v>
    <v t="r">5017</v>
    <v t="r">5018</v>
    <v t="r">5019</v>
    <v t="r">5020</v>
    <v t="r">5021</v>
    <v t="r">5022</v>
    <v t="r">5023</v>
    <v t="r">5024</v>
    <v t="r">5025</v>
    <v t="r">5026</v>
    <v t="r">5027</v>
    <v t="r">5028</v>
    <v t="r">5029</v>
    <v t="r">5030</v>
    <v t="r">5031</v>
    <v t="r">5032</v>
    <v t="r">4999</v>
    <v t="r">5000</v>
    <v t="r">5001</v>
    <v t="r">5002</v>
    <v t="r">5003</v>
    <v t="r">5004</v>
    <v t="r">5005</v>
    <v t="r">5006</v>
    <v t="r">5007</v>
    <v t="r">5008</v>
    <v t="r">5009</v>
    <v t="r">5010</v>
    <v t="r">5011</v>
    <v t="r">5012</v>
    <v t="r">5013</v>
  </a>
  <a r="3">
    <v t="r">5052</v>
    <v t="r">5053</v>
    <v t="r">5054</v>
  </a>
  <a r="2">
    <v t="r">706</v>
    <v t="r">556</v>
  </a>
  <a r="34">
    <v t="r">5060</v>
    <v t="r">5061</v>
    <v t="r">5062</v>
    <v t="r">5063</v>
    <v t="r">5064</v>
    <v t="r">5065</v>
    <v t="r">5066</v>
    <v t="r">5067</v>
    <v t="r">5068</v>
    <v t="r">5069</v>
    <v t="r">5070</v>
    <v t="r">5071</v>
    <v t="r">5072</v>
    <v t="r">5073</v>
    <v t="r">5074</v>
    <v t="r">5075</v>
    <v t="r">5076</v>
    <v t="r">5077</v>
    <v t="r">5078</v>
    <v t="r">5079</v>
    <v t="r">5080</v>
    <v t="r">5081</v>
    <v t="r">5082</v>
    <v t="r">5083</v>
    <v t="r">5084</v>
    <v t="r">5085</v>
    <v t="r">5086</v>
    <v t="r">5087</v>
    <v t="r">5088</v>
    <v t="r">5089</v>
    <v t="r">5090</v>
    <v t="r">5091</v>
    <v t="r">5092</v>
    <v t="r">5093</v>
  </a>
  <a r="3">
    <v t="r">5095</v>
    <v t="r">5095</v>
    <v t="r">5096</v>
  </a>
  <a r="7">
    <v t="r">5073</v>
    <v t="r">5074</v>
    <v t="r">5075</v>
    <v t="r">5077</v>
    <v t="r">5069</v>
    <v t="r">5071</v>
    <v t="r">5072</v>
  </a>
  <a r="27">
    <v t="r">5076</v>
    <v t="r">5078</v>
    <v t="r">5079</v>
    <v t="r">5080</v>
    <v t="r">5081</v>
    <v t="r">5082</v>
    <v t="r">5083</v>
    <v t="r">5084</v>
    <v t="r">5085</v>
    <v t="r">5086</v>
    <v t="r">5087</v>
    <v t="r">5088</v>
    <v t="r">5089</v>
    <v t="r">5090</v>
    <v t="r">5091</v>
    <v t="r">5092</v>
    <v t="r">5093</v>
    <v t="r">5060</v>
    <v t="r">5061</v>
    <v t="r">5062</v>
    <v t="r">5063</v>
    <v t="r">5064</v>
    <v t="r">5065</v>
    <v t="r">5066</v>
    <v t="r">5067</v>
    <v t="r">5068</v>
    <v t="r">5070</v>
  </a>
  <a r="1">
    <v t="r">5115</v>
  </a>
  <a r="34">
    <v t="r">5120</v>
    <v t="r">5121</v>
    <v t="r">5122</v>
    <v t="r">5123</v>
    <v t="r">5124</v>
    <v t="r">5125</v>
    <v t="r">5126</v>
    <v t="r">5127</v>
    <v t="r">5128</v>
    <v t="r">5129</v>
    <v t="r">5130</v>
    <v t="r">5131</v>
    <v t="r">5132</v>
    <v t="r">5133</v>
    <v t="r">5134</v>
    <v t="r">5135</v>
    <v t="r">5136</v>
    <v t="r">5137</v>
    <v t="r">5138</v>
    <v t="r">5139</v>
    <v t="r">5140</v>
    <v t="r">5141</v>
    <v t="r">5142</v>
    <v t="r">5143</v>
    <v t="r">5144</v>
    <v t="r">5145</v>
    <v t="r">5146</v>
    <v t="r">5147</v>
    <v t="r">5148</v>
    <v t="r">5149</v>
    <v t="r">5150</v>
    <v t="r">5151</v>
    <v t="r">5152</v>
    <v t="r">5153</v>
  </a>
  <a r="3">
    <v t="r">5155</v>
    <v t="r">5155</v>
    <v t="r">5155</v>
  </a>
  <a r="1">
    <v t="r">5134</v>
  </a>
  <a r="33">
    <v t="r">5131</v>
    <v t="r">5132</v>
    <v t="r">5133</v>
    <v t="r">5135</v>
    <v t="r">5136</v>
    <v t="r">5137</v>
    <v t="r">5138</v>
    <v t="r">5139</v>
    <v t="r">5140</v>
    <v t="r">5141</v>
    <v t="r">5142</v>
    <v t="r">5143</v>
    <v t="r">5144</v>
    <v t="r">5145</v>
    <v t="r">5146</v>
    <v t="r">5147</v>
    <v t="r">5148</v>
    <v t="r">5149</v>
    <v t="r">5150</v>
    <v t="r">5151</v>
    <v t="r">5152</v>
    <v t="r">5153</v>
    <v t="r">5120</v>
    <v t="r">5121</v>
    <v t="r">5122</v>
    <v t="r">5123</v>
    <v t="r">5124</v>
    <v t="r">5125</v>
    <v t="r">5126</v>
    <v t="r">5127</v>
    <v t="r">5128</v>
    <v t="r">5129</v>
    <v t="r">5130</v>
  </a>
  <a r="34">
    <v t="r">5174</v>
    <v t="r">5175</v>
    <v t="r">5176</v>
    <v t="r">5177</v>
    <v t="r">5178</v>
    <v t="r">5179</v>
    <v t="r">5180</v>
    <v t="r">5181</v>
    <v t="r">5182</v>
    <v t="r">5183</v>
    <v t="r">5184</v>
    <v t="r">5185</v>
    <v t="r">5186</v>
    <v t="r">5187</v>
    <v t="r">5188</v>
    <v t="r">5189</v>
    <v t="r">5190</v>
    <v t="r">5191</v>
    <v t="r">5192</v>
    <v t="r">5193</v>
    <v t="r">5194</v>
    <v t="r">5195</v>
    <v t="r">5196</v>
    <v t="r">5197</v>
    <v t="r">5198</v>
    <v t="r">5199</v>
    <v t="r">5200</v>
    <v t="r">5201</v>
    <v t="r">5202</v>
    <v t="r">5203</v>
    <v t="r">5204</v>
    <v t="r">5205</v>
    <v t="r">5206</v>
    <v t="r">5207</v>
  </a>
  <a r="3">
    <v t="r">5209</v>
    <v t="r">5209</v>
    <v t="r">5209</v>
  </a>
  <a r="6">
    <v t="r">5185</v>
    <v t="r">5187</v>
    <v t="r">5188</v>
    <v t="r">5189</v>
    <v t="r">5191</v>
    <v t="r">5193</v>
  </a>
  <a r="28">
    <v t="r">5183</v>
    <v t="r">5184</v>
    <v t="r">5186</v>
    <v t="r">5190</v>
    <v t="r">5192</v>
    <v t="r">5194</v>
    <v t="r">5195</v>
    <v t="r">5196</v>
    <v t="r">5197</v>
    <v t="r">5198</v>
    <v t="r">5199</v>
    <v t="r">5200</v>
    <v t="r">5201</v>
    <v t="r">5202</v>
    <v t="r">5203</v>
    <v t="r">5204</v>
    <v t="r">5205</v>
    <v t="r">5206</v>
    <v t="r">5207</v>
    <v t="r">5174</v>
    <v t="r">5175</v>
    <v t="r">5176</v>
    <v t="r">5177</v>
    <v t="r">5178</v>
    <v t="r">5179</v>
    <v t="r">5180</v>
    <v t="r">5181</v>
    <v t="r">5182</v>
  </a>
  <a r="38">
    <v t="r">5231</v>
    <v t="r">5232</v>
    <v t="r">5233</v>
    <v t="r">5234</v>
    <v t="r">5235</v>
    <v t="r">5236</v>
    <v t="r">5237</v>
    <v t="r">5238</v>
    <v t="r">5239</v>
    <v t="r">5240</v>
    <v t="r">5241</v>
    <v t="r">5242</v>
    <v t="r">5243</v>
    <v t="r">5244</v>
    <v t="r">5245</v>
    <v t="r">5246</v>
    <v t="r">5247</v>
    <v t="r">5248</v>
    <v t="r">5249</v>
    <v t="r">5250</v>
    <v t="r">5251</v>
    <v t="r">5252</v>
    <v t="r">5253</v>
    <v t="r">5254</v>
    <v t="r">5255</v>
    <v t="r">5256</v>
    <v t="r">5257</v>
    <v t="r">5258</v>
    <v t="r">5259</v>
    <v t="r">5260</v>
    <v t="r">5261</v>
    <v t="r">5262</v>
    <v t="r">5263</v>
    <v t="r">5264</v>
    <v t="r">5265</v>
    <v t="r">5266</v>
    <v t="r">5267</v>
    <v t="r">5268</v>
  </a>
  <a r="3">
    <v t="r">5270</v>
    <v t="r">5270</v>
    <v t="r">5270</v>
  </a>
  <a r="2">
    <v t="r">5245</v>
    <v t="r">5247</v>
  </a>
  <a r="36">
    <v t="r">5238</v>
    <v t="r">5239</v>
    <v t="r">5240</v>
    <v t="r">5241</v>
    <v t="r">5242</v>
    <v t="r">5243</v>
    <v t="r">5244</v>
    <v t="r">5246</v>
    <v t="r">5248</v>
    <v t="r">5249</v>
    <v t="r">5250</v>
    <v t="r">5251</v>
    <v t="r">5252</v>
    <v t="r">5253</v>
    <v t="r">5254</v>
    <v t="r">5255</v>
    <v t="r">5256</v>
    <v t="r">5257</v>
    <v t="r">5258</v>
    <v t="r">5259</v>
    <v t="r">5260</v>
    <v t="r">5261</v>
    <v t="r">5262</v>
    <v t="r">5263</v>
    <v t="r">5264</v>
    <v t="r">5265</v>
    <v t="r">5266</v>
    <v t="r">5267</v>
    <v t="r">5268</v>
    <v t="r">5231</v>
    <v t="r">5232</v>
    <v t="r">5233</v>
    <v t="r">5234</v>
    <v t="r">5235</v>
    <v t="r">5236</v>
    <v t="r">5237</v>
  </a>
  <a r="1">
    <v t="r">5289</v>
  </a>
  <a r="38">
    <v t="r">5293</v>
    <v t="r">5294</v>
    <v t="r">5295</v>
    <v t="r">5296</v>
    <v t="r">5297</v>
    <v t="r">5298</v>
    <v t="r">5299</v>
    <v t="r">5300</v>
    <v t="r">5301</v>
    <v t="r">5302</v>
    <v t="r">5303</v>
    <v t="r">5304</v>
    <v t="r">5305</v>
    <v t="r">5306</v>
    <v t="r">5307</v>
    <v t="r">5308</v>
    <v t="r">5309</v>
    <v t="r">5310</v>
    <v t="r">5311</v>
    <v t="r">5312</v>
    <v t="r">5313</v>
    <v t="r">5314</v>
    <v t="r">5315</v>
    <v t="r">5316</v>
    <v t="r">5317</v>
    <v t="r">5318</v>
    <v t="r">5319</v>
    <v t="r">5320</v>
    <v t="r">5321</v>
    <v t="r">5322</v>
    <v t="r">5323</v>
    <v t="r">5324</v>
    <v t="r">5325</v>
    <v t="r">5326</v>
    <v t="r">5327</v>
    <v t="r">5328</v>
    <v t="r">5329</v>
    <v t="r">5330</v>
  </a>
  <a r="3">
    <v t="r">5332</v>
    <v t="r">5332</v>
    <v t="r">5333</v>
  </a>
  <a r="6">
    <v t="r">5304</v>
    <v t="r">5306</v>
    <v t="r">5308</v>
    <v t="r">5309</v>
    <v t="r">5310</v>
    <v t="r">5312</v>
  </a>
  <a r="32">
    <v t="r">5298</v>
    <v t="r">5299</v>
    <v t="r">5300</v>
    <v t="r">5301</v>
    <v t="r">5302</v>
    <v t="r">5303</v>
    <v t="r">5305</v>
    <v t="r">5307</v>
    <v t="r">5311</v>
    <v t="r">5313</v>
    <v t="r">5314</v>
    <v t="r">5315</v>
    <v t="r">5316</v>
    <v t="r">5317</v>
    <v t="r">5318</v>
    <v t="r">5319</v>
    <v t="r">5320</v>
    <v t="r">5321</v>
    <v t="r">5322</v>
    <v t="r">5323</v>
    <v t="r">5324</v>
    <v t="r">5325</v>
    <v t="r">5326</v>
    <v t="r">5327</v>
    <v t="r">5328</v>
    <v t="r">5329</v>
    <v t="r">5330</v>
    <v t="r">5293</v>
    <v t="r">5294</v>
    <v t="r">5295</v>
    <v t="r">5296</v>
    <v t="r">5297</v>
  </a>
  <a r="2">
    <v t="r">5352</v>
    <v t="r">5353</v>
  </a>
  <a r="39">
    <v t="r">5358</v>
    <v t="r">5359</v>
    <v t="r">5360</v>
    <v t="r">5361</v>
    <v t="r">5362</v>
    <v t="r">5363</v>
    <v t="r">5364</v>
    <v t="r">5365</v>
    <v t="r">5366</v>
    <v t="r">5367</v>
    <v t="r">5368</v>
    <v t="r">5369</v>
    <v t="r">5370</v>
    <v t="r">5371</v>
    <v t="r">5372</v>
    <v t="r">5373</v>
    <v t="r">5374</v>
    <v t="r">5375</v>
    <v t="r">5376</v>
    <v t="r">5377</v>
    <v t="r">5378</v>
    <v t="r">5379</v>
    <v t="r">5380</v>
    <v t="r">5381</v>
    <v t="r">5382</v>
    <v t="r">5383</v>
    <v t="r">5384</v>
    <v t="r">5385</v>
    <v t="r">5386</v>
    <v t="r">5387</v>
    <v t="r">5388</v>
    <v t="r">5389</v>
    <v t="r">5390</v>
    <v t="r">5391</v>
    <v t="r">5392</v>
    <v t="r">5393</v>
    <v t="r">5394</v>
    <v t="r">5395</v>
    <v t="r">5396</v>
  </a>
  <a r="3">
    <v t="r">5398</v>
    <v t="r">5398</v>
    <v t="r">5399</v>
  </a>
  <a r="1">
    <v t="r">5374</v>
  </a>
  <a r="38">
    <v t="r">5361</v>
    <v t="r">5362</v>
    <v t="r">5363</v>
    <v t="r">5364</v>
    <v t="r">5365</v>
    <v t="r">5366</v>
    <v t="r">5367</v>
    <v t="r">5368</v>
    <v t="r">5369</v>
    <v t="r">5370</v>
    <v t="r">5371</v>
    <v t="r">5372</v>
    <v t="r">5373</v>
    <v t="r">5375</v>
    <v t="r">5376</v>
    <v t="r">5377</v>
    <v t="r">5378</v>
    <v t="r">5379</v>
    <v t="r">5380</v>
    <v t="r">5381</v>
    <v t="r">5382</v>
    <v t="r">5383</v>
    <v t="r">5384</v>
    <v t="r">5385</v>
    <v t="r">5386</v>
    <v t="r">5387</v>
    <v t="r">5388</v>
    <v t="r">5389</v>
    <v t="r">5390</v>
    <v t="r">5391</v>
    <v t="r">5392</v>
    <v t="r">5393</v>
    <v t="r">5394</v>
    <v t="r">5395</v>
    <v t="r">5396</v>
    <v t="r">5358</v>
    <v t="r">5359</v>
    <v t="r">5360</v>
  </a>
  <a r="39">
    <v t="r">5423</v>
    <v t="r">5424</v>
    <v t="r">5425</v>
    <v t="r">5426</v>
    <v t="r">5427</v>
    <v t="r">5428</v>
    <v t="r">5429</v>
    <v t="r">5430</v>
    <v t="r">5431</v>
    <v t="r">5432</v>
    <v t="r">5433</v>
    <v t="r">5434</v>
    <v t="r">5435</v>
    <v t="r">5436</v>
    <v t="r">5437</v>
    <v t="r">5438</v>
    <v t="r">5439</v>
    <v t="r">5440</v>
    <v t="r">5441</v>
    <v t="r">5442</v>
    <v t="r">5443</v>
    <v t="r">5444</v>
    <v t="r">5445</v>
    <v t="r">5446</v>
    <v t="r">5447</v>
    <v t="r">5448</v>
    <v t="r">5449</v>
    <v t="r">5450</v>
    <v t="r">5451</v>
    <v t="r">5452</v>
    <v t="r">5453</v>
    <v t="r">5454</v>
    <v t="r">5455</v>
    <v t="r">5456</v>
    <v t="r">5457</v>
    <v t="r">5458</v>
    <v t="r">5459</v>
    <v t="r">5460</v>
    <v t="r">5461</v>
  </a>
  <a r="3">
    <v t="r">5463</v>
    <v t="r">5463</v>
    <v t="r">5464</v>
  </a>
  <a r="10">
    <v t="r">5436</v>
    <v t="r">5438</v>
    <v t="r">5439</v>
    <v t="r">5440</v>
    <v t="r">5441</v>
    <v t="r">5442</v>
    <v t="r">5443</v>
    <v t="r">5444</v>
    <v t="r">5446</v>
    <v t="r">5448</v>
  </a>
  <a r="29">
    <v t="r">5424</v>
    <v t="r">5425</v>
    <v t="r">5426</v>
    <v t="r">5427</v>
    <v t="r">5428</v>
    <v t="r">5429</v>
    <v t="r">5430</v>
    <v t="r">5431</v>
    <v t="r">5432</v>
    <v t="r">5433</v>
    <v t="r">5434</v>
    <v t="r">5435</v>
    <v t="r">5437</v>
    <v t="r">5445</v>
    <v t="r">5447</v>
    <v t="r">5449</v>
    <v t="r">5450</v>
    <v t="r">5451</v>
    <v t="r">5452</v>
    <v t="r">5453</v>
    <v t="r">5454</v>
    <v t="r">5455</v>
    <v t="r">5456</v>
    <v t="r">5457</v>
    <v t="r">5458</v>
    <v t="r">5459</v>
    <v t="r">5460</v>
    <v t="r">5461</v>
    <v t="r">5423</v>
  </a>
  <a r="37">
    <v t="r">5485</v>
    <v t="r">5486</v>
    <v t="r">5487</v>
    <v t="r">5488</v>
    <v t="r">5489</v>
    <v t="r">5490</v>
    <v t="r">5491</v>
    <v t="r">5492</v>
    <v t="r">5493</v>
    <v t="r">5494</v>
    <v t="r">5495</v>
    <v t="r">5496</v>
    <v t="r">5497</v>
    <v t="r">5498</v>
    <v t="r">5499</v>
    <v t="r">5500</v>
    <v t="r">5501</v>
    <v t="r">5502</v>
    <v t="r">5503</v>
    <v t="r">5504</v>
    <v t="r">5505</v>
    <v t="r">5506</v>
    <v t="r">5507</v>
    <v t="r">5508</v>
    <v t="r">5509</v>
    <v t="r">5510</v>
    <v t="r">5511</v>
    <v t="r">5512</v>
    <v t="r">5513</v>
    <v t="r">5514</v>
    <v t="r">5515</v>
    <v t="r">5516</v>
    <v t="r">5517</v>
    <v t="r">5518</v>
    <v t="r">5519</v>
    <v t="r">5520</v>
    <v t="r">5521</v>
  </a>
  <a r="3">
    <v t="r">5523</v>
    <v t="r">5523</v>
    <v t="r">5524</v>
  </a>
  <a r="2">
    <v t="r">5503</v>
    <v t="r">5505</v>
  </a>
  <a r="35">
    <v t="r">5485</v>
    <v t="r">5486</v>
    <v t="r">5487</v>
    <v t="r">5488</v>
    <v t="r">5489</v>
    <v t="r">5490</v>
    <v t="r">5491</v>
    <v t="r">5492</v>
    <v t="r">5493</v>
    <v t="r">5494</v>
    <v t="r">5495</v>
    <v t="r">5496</v>
    <v t="r">5497</v>
    <v t="r">5498</v>
    <v t="r">5499</v>
    <v t="r">5500</v>
    <v t="r">5501</v>
    <v t="r">5502</v>
    <v t="r">5504</v>
    <v t="r">5506</v>
    <v t="r">5507</v>
    <v t="r">5508</v>
    <v t="r">5509</v>
    <v t="r">5510</v>
    <v t="r">5511</v>
    <v t="r">5512</v>
    <v t="r">5513</v>
    <v t="r">5514</v>
    <v t="r">5515</v>
    <v t="r">5516</v>
    <v t="r">5517</v>
    <v t="r">5518</v>
    <v t="r">5519</v>
    <v t="r">5520</v>
    <v t="r">5521</v>
  </a>
  <a r="1">
    <v t="r">5542</v>
  </a>
  <a r="1">
    <v t="r">5544</v>
  </a>
  <a r="38">
    <v t="r">5550</v>
    <v t="r">5551</v>
    <v t="r">5552</v>
    <v t="r">5553</v>
    <v t="r">5554</v>
    <v t="r">5555</v>
    <v t="r">5556</v>
    <v t="r">5557</v>
    <v t="r">5558</v>
    <v t="r">5559</v>
    <v t="r">5560</v>
    <v t="r">5561</v>
    <v t="r">5562</v>
    <v t="r">5563</v>
    <v t="r">5564</v>
    <v t="r">5565</v>
    <v t="r">5566</v>
    <v t="r">5567</v>
    <v t="r">5568</v>
    <v t="r">5569</v>
    <v t="r">5570</v>
    <v t="r">5571</v>
    <v t="r">5572</v>
    <v t="r">5573</v>
    <v t="r">5574</v>
    <v t="r">5575</v>
    <v t="r">5576</v>
    <v t="r">5577</v>
    <v t="r">5578</v>
    <v t="r">5579</v>
    <v t="r">5580</v>
    <v t="r">5581</v>
    <v t="r">5582</v>
    <v t="r">5583</v>
    <v t="r">5584</v>
    <v t="r">5585</v>
    <v t="r">5586</v>
    <v t="r">5587</v>
  </a>
  <a r="3">
    <v t="r">5589</v>
    <v t="r">5589</v>
    <v t="r">5590</v>
  </a>
  <a r="5">
    <v t="r">5565</v>
    <v t="r">5567</v>
    <v t="r">5569</v>
    <v t="r">5570</v>
    <v t="r">5571</v>
  </a>
  <a r="33">
    <v t="r">5550</v>
    <v t="r">5551</v>
    <v t="r">5552</v>
    <v t="r">5553</v>
    <v t="r">5554</v>
    <v t="r">5555</v>
    <v t="r">5556</v>
    <v t="r">5557</v>
    <v t="r">5558</v>
    <v t="r">5559</v>
    <v t="r">5560</v>
    <v t="r">5561</v>
    <v t="r">5562</v>
    <v t="r">5563</v>
    <v t="r">5564</v>
    <v t="r">5566</v>
    <v t="r">5568</v>
    <v t="r">5572</v>
    <v t="r">5573</v>
    <v t="r">5574</v>
    <v t="r">5575</v>
    <v t="r">5576</v>
    <v t="r">5577</v>
    <v t="r">5578</v>
    <v t="r">5579</v>
    <v t="r">5580</v>
    <v t="r">5581</v>
    <v t="r">5582</v>
    <v t="r">5583</v>
    <v t="r">5584</v>
    <v t="r">5585</v>
    <v t="r">5586</v>
    <v t="r">5587</v>
  </a>
  <a r="5">
    <v t="r">5605</v>
    <v t="r">1347</v>
    <v t="r">5606</v>
    <v t="r">5607</v>
    <v t="r">707</v>
  </a>
  <a r="8">
    <v t="r">5616</v>
    <v t="r">5618</v>
    <v t="r">5619</v>
    <v t="r">5620</v>
    <v t="r">5621</v>
    <v t="r">1893</v>
    <v t="r">5623</v>
    <v t="r">5624</v>
  </a>
  <a r="11">
    <v t="r">5644</v>
    <v t="r">5646</v>
    <v t="r">5648</v>
    <v t="r">5650</v>
    <v t="r">5652</v>
    <v t="r">5655</v>
    <v t="r">5658</v>
    <v t="r">5661</v>
    <v t="r">5664</v>
    <v t="r">5666</v>
    <v t="r">5668</v>
  </a>
  <a r="5">
    <v t="r">5609</v>
    <v t="r">5670</v>
    <v t="r">5671</v>
    <v t="r">5672</v>
    <v t="r">5673</v>
  </a>
  <a r="8">
    <v t="s">arable land</v>
    <v t="s">coal</v>
    <v t="s">hydropower</v>
    <v t="s">iron</v>
    <v t="s">natural gas</v>
    <v t="s">oil</v>
    <v t="s">salt</v>
    <v t="s">timber</v>
  </a>
  <a r="42">
    <v t="r">5690</v>
    <v t="r">5691</v>
    <v t="r">5692</v>
    <v t="r">5693</v>
    <v t="r">5694</v>
    <v t="r">5695</v>
    <v t="r">5696</v>
    <v t="r">5697</v>
    <v t="r">5698</v>
    <v t="r">5699</v>
    <v t="r">5700</v>
    <v t="r">5701</v>
    <v t="r">5702</v>
    <v t="r">5703</v>
    <v t="r">5704</v>
    <v t="r">5705</v>
    <v t="r">5706</v>
    <v t="r">5707</v>
    <v t="r">5708</v>
    <v t="r">5709</v>
    <v t="r">5710</v>
    <v t="r">5711</v>
    <v t="r">5712</v>
    <v t="r">5713</v>
    <v t="r">5714</v>
    <v t="r">5715</v>
    <v t="r">5716</v>
    <v t="r">5717</v>
    <v t="r">5718</v>
    <v t="r">5719</v>
    <v t="r">5720</v>
    <v t="r">5721</v>
    <v t="r">5722</v>
    <v t="r">5723</v>
    <v t="r">5724</v>
    <v t="r">5725</v>
    <v t="r">5726</v>
    <v t="r">5727</v>
    <v t="r">5728</v>
    <v t="r">5729</v>
    <v t="r">5730</v>
    <v t="r">5731</v>
  </a>
  <a r="5">
    <v t="r">5734</v>
    <v t="r">5736</v>
    <v t="r">5738</v>
    <v t="r">5740</v>
    <v t="r">5742</v>
  </a>
  <a r="5">
    <v t="r">5748</v>
    <v t="r">5750</v>
    <v t="r">5752</v>
    <v t="r">5754</v>
    <v t="r">5756</v>
  </a>
  <a r="1">
    <v t="s">Europe/Bucharest</v>
  </a>
  <a r="1">
    <v t="r">5775</v>
  </a>
  <a r="37">
    <v t="r">5780</v>
    <v t="r">5781</v>
    <v t="r">5782</v>
    <v t="r">5783</v>
    <v t="r">5784</v>
    <v t="r">5785</v>
    <v t="r">5786</v>
    <v t="r">5787</v>
    <v t="r">5788</v>
    <v t="r">5789</v>
    <v t="r">5790</v>
    <v t="r">5791</v>
    <v t="r">5792</v>
    <v t="r">5793</v>
    <v t="r">5794</v>
    <v t="r">5795</v>
    <v t="r">5796</v>
    <v t="r">5797</v>
    <v t="r">5798</v>
    <v t="r">5799</v>
    <v t="r">5800</v>
    <v t="r">5801</v>
    <v t="r">5802</v>
    <v t="r">5803</v>
    <v t="r">5804</v>
    <v t="r">5805</v>
    <v t="r">5806</v>
    <v t="r">5807</v>
    <v t="r">5808</v>
    <v t="r">5809</v>
    <v t="r">5810</v>
    <v t="r">5811</v>
    <v t="r">5812</v>
    <v t="r">5813</v>
    <v t="r">5814</v>
    <v t="r">5815</v>
    <v t="r">5816</v>
  </a>
  <a r="3">
    <v t="r">5818</v>
    <v t="r">5819</v>
    <v t="r">5820</v>
  </a>
  <a r="1">
    <v t="r">5799</v>
  </a>
  <a r="36">
    <v t="r">5780</v>
    <v t="r">5781</v>
    <v t="r">5782</v>
    <v t="r">5783</v>
    <v t="r">5784</v>
    <v t="r">5785</v>
    <v t="r">5786</v>
    <v t="r">5787</v>
    <v t="r">5788</v>
    <v t="r">5789</v>
    <v t="r">5790</v>
    <v t="r">5791</v>
    <v t="r">5792</v>
    <v t="r">5793</v>
    <v t="r">5794</v>
    <v t="r">5795</v>
    <v t="r">5796</v>
    <v t="r">5797</v>
    <v t="r">5798</v>
    <v t="r">5800</v>
    <v t="r">5801</v>
    <v t="r">5802</v>
    <v t="r">5803</v>
    <v t="r">5804</v>
    <v t="r">5805</v>
    <v t="r">5806</v>
    <v t="r">5807</v>
    <v t="r">5808</v>
    <v t="r">5809</v>
    <v t="r">5810</v>
    <v t="r">5811</v>
    <v t="r">5812</v>
    <v t="r">5813</v>
    <v t="r">5814</v>
    <v t="r">5815</v>
    <v t="r">5816</v>
  </a>
  <a r="38">
    <v t="r">5839</v>
    <v t="r">5840</v>
    <v t="r">5841</v>
    <v t="r">5842</v>
    <v t="r">5843</v>
    <v t="r">5844</v>
    <v t="r">5845</v>
    <v t="r">5846</v>
    <v t="r">5847</v>
    <v t="r">5848</v>
    <v t="r">5849</v>
    <v t="r">5850</v>
    <v t="r">5851</v>
    <v t="r">5852</v>
    <v t="r">5853</v>
    <v t="r">5854</v>
    <v t="r">5855</v>
    <v t="r">5856</v>
    <v t="r">5857</v>
    <v t="r">5858</v>
    <v t="r">5859</v>
    <v t="r">5860</v>
    <v t="r">5861</v>
    <v t="r">5862</v>
    <v t="r">5863</v>
    <v t="r">5864</v>
    <v t="r">5865</v>
    <v t="r">5866</v>
    <v t="r">5867</v>
    <v t="r">5868</v>
    <v t="r">5869</v>
    <v t="r">5870</v>
    <v t="r">5871</v>
    <v t="r">5872</v>
    <v t="r">5873</v>
    <v t="r">5874</v>
    <v t="r">5875</v>
    <v t="r">5876</v>
  </a>
  <a r="3">
    <v t="r">5878</v>
    <v t="r">5878</v>
    <v t="r">5878</v>
  </a>
  <a r="9">
    <v t="r">5853</v>
    <v t="r">5855</v>
    <v t="r">5857</v>
    <v t="r">5858</v>
    <v t="r">5859</v>
    <v t="r">5860</v>
    <v t="r">5861</v>
    <v t="r">5863</v>
    <v t="r">5865</v>
  </a>
  <a r="29">
    <v t="r">5839</v>
    <v t="r">5840</v>
    <v t="r">5841</v>
    <v t="r">5842</v>
    <v t="r">5843</v>
    <v t="r">5844</v>
    <v t="r">5845</v>
    <v t="r">5846</v>
    <v t="r">5847</v>
    <v t="r">5848</v>
    <v t="r">5849</v>
    <v t="r">5850</v>
    <v t="r">5851</v>
    <v t="r">5852</v>
    <v t="r">5854</v>
    <v t="r">5856</v>
    <v t="r">5862</v>
    <v t="r">5864</v>
    <v t="r">5866</v>
    <v t="r">5867</v>
    <v t="r">5868</v>
    <v t="r">5869</v>
    <v t="r">5870</v>
    <v t="r">5871</v>
    <v t="r">5872</v>
    <v t="r">5873</v>
    <v t="r">5874</v>
    <v t="r">5875</v>
    <v t="r">5876</v>
  </a>
  <a r="40">
    <v t="r">5900</v>
    <v t="r">5901</v>
    <v t="r">5902</v>
    <v t="r">5903</v>
    <v t="r">5904</v>
    <v t="r">5905</v>
    <v t="r">5906</v>
    <v t="r">5907</v>
    <v t="r">5908</v>
    <v t="r">5909</v>
    <v t="r">5910</v>
    <v t="r">5911</v>
    <v t="r">5912</v>
    <v t="r">5913</v>
    <v t="r">5914</v>
    <v t="r">5915</v>
    <v t="r">5916</v>
    <v t="r">5917</v>
    <v t="r">5918</v>
    <v t="r">5919</v>
    <v t="r">5920</v>
    <v t="r">5921</v>
    <v t="r">5922</v>
    <v t="r">5923</v>
    <v t="r">5924</v>
    <v t="r">5925</v>
    <v t="r">5926</v>
    <v t="r">5927</v>
    <v t="r">5928</v>
    <v t="r">5929</v>
    <v t="r">5930</v>
    <v t="r">5931</v>
    <v t="r">5932</v>
    <v t="r">5933</v>
    <v t="r">5934</v>
    <v t="r">5935</v>
    <v t="r">5936</v>
    <v t="r">5937</v>
    <v t="r">5938</v>
    <v t="r">5939</v>
  </a>
  <a r="3">
    <v t="r">5941</v>
    <v t="r">5941</v>
    <v t="r">5941</v>
  </a>
  <a r="1">
    <v t="r">5921</v>
  </a>
  <a r="39">
    <v t="r">5900</v>
    <v t="r">5901</v>
    <v t="r">5902</v>
    <v t="r">5903</v>
    <v t="r">5904</v>
    <v t="r">5905</v>
    <v t="r">5906</v>
    <v t="r">5907</v>
    <v t="r">5908</v>
    <v t="r">5909</v>
    <v t="r">5910</v>
    <v t="r">5911</v>
    <v t="r">5912</v>
    <v t="r">5913</v>
    <v t="r">5914</v>
    <v t="r">5915</v>
    <v t="r">5916</v>
    <v t="r">5917</v>
    <v t="r">5918</v>
    <v t="r">5919</v>
    <v t="r">5920</v>
    <v t="r">5922</v>
    <v t="r">5923</v>
    <v t="r">5924</v>
    <v t="r">5925</v>
    <v t="r">5926</v>
    <v t="r">5927</v>
    <v t="r">5928</v>
    <v t="r">5929</v>
    <v t="r">5930</v>
    <v t="r">5931</v>
    <v t="r">5932</v>
    <v t="r">5933</v>
    <v t="r">5934</v>
    <v t="r">5935</v>
    <v t="r">5936</v>
    <v t="r">5937</v>
    <v t="r">5938</v>
    <v t="r">5939</v>
  </a>
  <a r="40">
    <v t="r">5964</v>
    <v t="r">5965</v>
    <v t="r">5966</v>
    <v t="r">5967</v>
    <v t="r">5968</v>
    <v t="r">5969</v>
    <v t="r">5970</v>
    <v t="r">5971</v>
    <v t="r">5972</v>
    <v t="r">5973</v>
    <v t="r">5974</v>
    <v t="r">5975</v>
    <v t="r">5976</v>
    <v t="r">5977</v>
    <v t="r">5978</v>
    <v t="r">5979</v>
    <v t="r">5980</v>
    <v t="r">5981</v>
    <v t="r">5982</v>
    <v t="r">5983</v>
    <v t="r">5984</v>
    <v t="r">5985</v>
    <v t="r">5986</v>
    <v t="r">5987</v>
    <v t="r">5988</v>
    <v t="r">5989</v>
    <v t="r">5990</v>
    <v t="r">5991</v>
    <v t="r">5992</v>
    <v t="r">5993</v>
    <v t="r">5994</v>
    <v t="r">5995</v>
    <v t="r">5996</v>
    <v t="r">5997</v>
    <v t="r">5998</v>
    <v t="r">5999</v>
    <v t="r">6000</v>
    <v t="r">6001</v>
    <v t="r">6002</v>
    <v t="r">6003</v>
  </a>
  <a r="3">
    <v t="r">6005</v>
    <v t="r">6005</v>
    <v t="r">6005</v>
  </a>
  <a r="7">
    <v t="r">5980</v>
    <v t="r">5982</v>
    <v t="r">5984</v>
    <v t="r">5985</v>
    <v t="r">5986</v>
    <v t="r">5987</v>
    <v t="r">5988</v>
  </a>
  <a r="33">
    <v t="r">5964</v>
    <v t="r">5965</v>
    <v t="r">5966</v>
    <v t="r">5967</v>
    <v t="r">5968</v>
    <v t="r">5969</v>
    <v t="r">5970</v>
    <v t="r">5971</v>
    <v t="r">5972</v>
    <v t="r">5973</v>
    <v t="r">5974</v>
    <v t="r">5975</v>
    <v t="r">5976</v>
    <v t="r">5977</v>
    <v t="r">5978</v>
    <v t="r">5979</v>
    <v t="r">5981</v>
    <v t="r">5983</v>
    <v t="r">5989</v>
    <v t="r">5990</v>
    <v t="r">5991</v>
    <v t="r">5992</v>
    <v t="r">5993</v>
    <v t="r">5994</v>
    <v t="r">5995</v>
    <v t="r">5996</v>
    <v t="r">5997</v>
    <v t="r">5998</v>
    <v t="r">5999</v>
    <v t="r">6000</v>
    <v t="r">6001</v>
    <v t="r">6002</v>
    <v t="r">6003</v>
  </a>
  <a r="2">
    <v t="r">6022</v>
    <v t="r">6023</v>
  </a>
  <a r="2">
    <v t="r">1019</v>
    <v t="r">10</v>
  </a>
  <a r="36">
    <v t="r">6027</v>
    <v t="r">6028</v>
    <v t="r">6029</v>
    <v t="r">6030</v>
    <v t="r">6031</v>
    <v t="r">6032</v>
    <v t="r">6033</v>
    <v t="r">6034</v>
    <v t="r">6035</v>
    <v t="r">6036</v>
    <v t="r">6037</v>
    <v t="r">6038</v>
    <v t="r">6039</v>
    <v t="r">6040</v>
    <v t="r">6041</v>
    <v t="r">6042</v>
    <v t="r">6043</v>
    <v t="r">6044</v>
    <v t="r">6045</v>
    <v t="r">6046</v>
    <v t="r">6047</v>
    <v t="r">6048</v>
    <v t="r">6049</v>
    <v t="r">6050</v>
    <v t="r">6051</v>
    <v t="r">6052</v>
    <v t="r">6053</v>
    <v t="r">6054</v>
    <v t="r">6055</v>
    <v t="r">6056</v>
    <v t="r">6057</v>
    <v t="r">6058</v>
    <v t="r">6059</v>
    <v t="r">6060</v>
    <v t="r">6061</v>
    <v t="r">6062</v>
  </a>
  <a r="3">
    <v t="r">6064</v>
    <v t="r">6064</v>
    <v t="r">6065</v>
  </a>
  <a r="5">
    <v t="r">6050</v>
    <v t="r">6051</v>
    <v t="r">6052</v>
    <v t="r">6053</v>
    <v t="r">6054</v>
  </a>
  <a r="31">
    <v t="r">6027</v>
    <v t="r">6028</v>
    <v t="r">6029</v>
    <v t="r">6030</v>
    <v t="r">6031</v>
    <v t="r">6032</v>
    <v t="r">6033</v>
    <v t="r">6034</v>
    <v t="r">6035</v>
    <v t="r">6036</v>
    <v t="r">6037</v>
    <v t="r">6038</v>
    <v t="r">6039</v>
    <v t="r">6040</v>
    <v t="r">6041</v>
    <v t="r">6042</v>
    <v t="r">6043</v>
    <v t="r">6044</v>
    <v t="r">6045</v>
    <v t="r">6046</v>
    <v t="r">6047</v>
    <v t="r">6048</v>
    <v t="r">6049</v>
    <v t="r">6055</v>
    <v t="r">6056</v>
    <v t="r">6057</v>
    <v t="r">6058</v>
    <v t="r">6059</v>
    <v t="r">6060</v>
    <v t="r">6061</v>
    <v t="r">6062</v>
  </a>
  <a r="36">
    <v t="r">6083</v>
    <v t="r">6084</v>
    <v t="r">6085</v>
    <v t="r">6086</v>
    <v t="r">6087</v>
    <v t="r">6088</v>
    <v t="r">6089</v>
    <v t="r">6090</v>
    <v t="r">6091</v>
    <v t="r">6092</v>
    <v t="r">6093</v>
    <v t="r">6094</v>
    <v t="r">6095</v>
    <v t="r">6096</v>
    <v t="r">6097</v>
    <v t="r">6098</v>
    <v t="r">6099</v>
    <v t="r">6100</v>
    <v t="r">6101</v>
    <v t="r">6102</v>
    <v t="r">6103</v>
    <v t="r">6104</v>
    <v t="r">6105</v>
    <v t="r">6106</v>
    <v t="r">6107</v>
    <v t="r">6108</v>
    <v t="r">6109</v>
    <v t="r">6110</v>
    <v t="r">6111</v>
    <v t="r">6112</v>
    <v t="r">6113</v>
    <v t="r">6114</v>
    <v t="r">6115</v>
    <v t="r">6116</v>
    <v t="r">6117</v>
    <v t="r">6118</v>
  </a>
  <a r="3">
    <v t="r">6120</v>
    <v t="r">6120</v>
    <v t="r">6120</v>
  </a>
  <a r="1">
    <v t="r">6109</v>
  </a>
  <a r="35">
    <v t="r">6083</v>
    <v t="r">6084</v>
    <v t="r">6085</v>
    <v t="r">6086</v>
    <v t="r">6087</v>
    <v t="r">6088</v>
    <v t="r">6089</v>
    <v t="r">6090</v>
    <v t="r">6091</v>
    <v t="r">6092</v>
    <v t="r">6093</v>
    <v t="r">6094</v>
    <v t="r">6095</v>
    <v t="r">6096</v>
    <v t="r">6097</v>
    <v t="r">6098</v>
    <v t="r">6099</v>
    <v t="r">6100</v>
    <v t="r">6101</v>
    <v t="r">6102</v>
    <v t="r">6103</v>
    <v t="r">6104</v>
    <v t="r">6105</v>
    <v t="r">6106</v>
    <v t="r">6107</v>
    <v t="r">6108</v>
    <v t="r">6110</v>
    <v t="r">6111</v>
    <v t="r">6112</v>
    <v t="r">6113</v>
    <v t="r">6114</v>
    <v t="r">6115</v>
    <v t="r">6116</v>
    <v t="r">6117</v>
    <v t="r">6118</v>
  </a>
  <a r="2">
    <v t="r">6136</v>
    <v t="r">6137</v>
  </a>
  <a r="1">
    <v t="r">1593</v>
  </a>
  <a r="35">
    <v t="r">6143</v>
    <v t="r">6144</v>
    <v t="r">6145</v>
    <v t="r">6146</v>
    <v t="r">6147</v>
    <v t="r">6148</v>
    <v t="r">6149</v>
    <v t="r">6150</v>
    <v t="r">6151</v>
    <v t="r">6152</v>
    <v t="r">6153</v>
    <v t="r">6154</v>
    <v t="r">6155</v>
    <v t="r">6156</v>
    <v t="r">6157</v>
    <v t="r">6158</v>
    <v t="r">6159</v>
    <v t="r">6160</v>
    <v t="r">6161</v>
    <v t="r">6162</v>
    <v t="r">6163</v>
    <v t="r">6164</v>
    <v t="r">6165</v>
    <v t="r">6166</v>
    <v t="r">6167</v>
    <v t="r">6168</v>
    <v t="r">6169</v>
    <v t="r">6170</v>
    <v t="r">6171</v>
    <v t="r">6172</v>
    <v t="r">6173</v>
    <v t="r">6174</v>
    <v t="r">6175</v>
    <v t="r">6176</v>
    <v t="r">6177</v>
  </a>
  <a r="3">
    <v t="r">6179</v>
    <v t="r">6179</v>
    <v t="r">6179</v>
  </a>
  <a r="5">
    <v t="r">6165</v>
    <v t="r">6167</v>
    <v t="r">6168</v>
    <v t="r">6169</v>
    <v t="r">6171</v>
  </a>
  <a r="30">
    <v t="r">6143</v>
    <v t="r">6144</v>
    <v t="r">6145</v>
    <v t="r">6146</v>
    <v t="r">6147</v>
    <v t="r">6148</v>
    <v t="r">6149</v>
    <v t="r">6150</v>
    <v t="r">6151</v>
    <v t="r">6152</v>
    <v t="r">6153</v>
    <v t="r">6154</v>
    <v t="r">6155</v>
    <v t="r">6156</v>
    <v t="r">6157</v>
    <v t="r">6158</v>
    <v t="r">6159</v>
    <v t="r">6160</v>
    <v t="r">6161</v>
    <v t="r">6162</v>
    <v t="r">6163</v>
    <v t="r">6164</v>
    <v t="r">6166</v>
    <v t="r">6170</v>
    <v t="r">6172</v>
    <v t="r">6173</v>
    <v t="r">6174</v>
    <v t="r">6175</v>
    <v t="r">6176</v>
    <v t="r">6177</v>
  </a>
  <a r="3">
    <v t="r">6195</v>
    <v t="r">6196</v>
    <v t="r">6197</v>
  </a>
  <a r="35">
    <v t="r">6202</v>
    <v t="r">6203</v>
    <v t="r">6204</v>
    <v t="r">6205</v>
    <v t="r">6206</v>
    <v t="r">6207</v>
    <v t="r">6208</v>
    <v t="r">6209</v>
    <v t="r">6210</v>
    <v t="r">6211</v>
    <v t="r">6212</v>
    <v t="r">6213</v>
    <v t="r">6214</v>
    <v t="r">6215</v>
    <v t="r">6216</v>
    <v t="r">6217</v>
    <v t="r">6218</v>
    <v t="r">6219</v>
    <v t="r">6220</v>
    <v t="r">6221</v>
    <v t="r">6222</v>
    <v t="r">6223</v>
    <v t="r">6224</v>
    <v t="r">6225</v>
    <v t="r">6226</v>
    <v t="r">6227</v>
    <v t="r">6228</v>
    <v t="r">6229</v>
    <v t="r">6230</v>
    <v t="r">6231</v>
    <v t="r">6232</v>
    <v t="r">6233</v>
    <v t="r">6234</v>
    <v t="r">6235</v>
    <v t="r">6236</v>
  </a>
  <a r="3">
    <v t="r">6238</v>
    <v t="r">6238</v>
    <v t="r">6239</v>
  </a>
  <a r="1">
    <v t="r">6227</v>
  </a>
  <a r="34">
    <v t="r">6202</v>
    <v t="r">6203</v>
    <v t="r">6204</v>
    <v t="r">6205</v>
    <v t="r">6206</v>
    <v t="r">6207</v>
    <v t="r">6208</v>
    <v t="r">6209</v>
    <v t="r">6210</v>
    <v t="r">6211</v>
    <v t="r">6212</v>
    <v t="r">6213</v>
    <v t="r">6214</v>
    <v t="r">6215</v>
    <v t="r">6216</v>
    <v t="r">6217</v>
    <v t="r">6218</v>
    <v t="r">6219</v>
    <v t="r">6220</v>
    <v t="r">6221</v>
    <v t="r">6222</v>
    <v t="r">6223</v>
    <v t="r">6224</v>
    <v t="r">6225</v>
    <v t="r">6226</v>
    <v t="r">6228</v>
    <v t="r">6229</v>
    <v t="r">6230</v>
    <v t="r">6231</v>
    <v t="r">6232</v>
    <v t="r">6233</v>
    <v t="r">6234</v>
    <v t="r">6235</v>
    <v t="r">6236</v>
  </a>
  <a r="2">
    <v t="r">6256</v>
    <v t="r">5115</v>
  </a>
  <a r="35">
    <v t="r">6260</v>
    <v t="r">6261</v>
    <v t="r">6262</v>
    <v t="r">6263</v>
    <v t="r">6264</v>
    <v t="r">6265</v>
    <v t="r">6266</v>
    <v t="r">6267</v>
    <v t="r">6268</v>
    <v t="r">6269</v>
    <v t="r">6270</v>
    <v t="r">6271</v>
    <v t="r">6272</v>
    <v t="r">6273</v>
    <v t="r">6274</v>
    <v t="r">6275</v>
    <v t="r">6276</v>
    <v t="r">6277</v>
    <v t="r">6278</v>
    <v t="r">6279</v>
    <v t="r">6280</v>
    <v t="r">6281</v>
    <v t="r">6282</v>
    <v t="r">6283</v>
    <v t="r">6284</v>
    <v t="r">6285</v>
    <v t="r">6286</v>
    <v t="r">6287</v>
    <v t="r">6288</v>
    <v t="r">6289</v>
    <v t="r">6290</v>
    <v t="r">6291</v>
    <v t="r">6292</v>
    <v t="r">6293</v>
    <v t="r">6294</v>
  </a>
  <a r="3">
    <v t="r">6296</v>
    <v t="r">6296</v>
    <v t="r">6297</v>
  </a>
  <a r="6">
    <v t="r">6282</v>
    <v t="r">6285</v>
    <v t="r">6286</v>
    <v t="r">6287</v>
    <v t="r">6288</v>
    <v t="r">6290</v>
  </a>
  <a r="29">
    <v t="r">6260</v>
    <v t="r">6261</v>
    <v t="r">6262</v>
    <v t="r">6263</v>
    <v t="r">6264</v>
    <v t="r">6265</v>
    <v t="r">6266</v>
    <v t="r">6267</v>
    <v t="r">6268</v>
    <v t="r">6269</v>
    <v t="r">6270</v>
    <v t="r">6271</v>
    <v t="r">6272</v>
    <v t="r">6273</v>
    <v t="r">6274</v>
    <v t="r">6275</v>
    <v t="r">6276</v>
    <v t="r">6277</v>
    <v t="r">6278</v>
    <v t="r">6279</v>
    <v t="r">6280</v>
    <v t="r">6281</v>
    <v t="r">6283</v>
    <v t="r">6284</v>
    <v t="r">6289</v>
    <v t="r">6291</v>
    <v t="r">6292</v>
    <v t="r">6293</v>
    <v t="r">6294</v>
  </a>
  <a r="1">
    <v t="r">6256</v>
  </a>
  <a r="36">
    <v t="r">6316</v>
    <v t="r">6317</v>
    <v t="r">6318</v>
    <v t="r">6319</v>
    <v t="r">6320</v>
    <v t="r">6321</v>
    <v t="r">6322</v>
    <v t="r">6323</v>
    <v t="r">6324</v>
    <v t="r">6325</v>
    <v t="r">6326</v>
    <v t="r">6327</v>
    <v t="r">6328</v>
    <v t="r">6329</v>
    <v t="r">6330</v>
    <v t="r">6331</v>
    <v t="r">6332</v>
    <v t="r">6333</v>
    <v t="r">6334</v>
    <v t="r">6335</v>
    <v t="r">6336</v>
    <v t="r">6337</v>
    <v t="r">6338</v>
    <v t="r">6339</v>
    <v t="r">6340</v>
    <v t="r">6341</v>
    <v t="r">6342</v>
    <v t="r">6343</v>
    <v t="r">6344</v>
    <v t="r">6345</v>
    <v t="r">6346</v>
    <v t="r">6347</v>
    <v t="r">6348</v>
    <v t="r">6349</v>
    <v t="r">6350</v>
    <v t="r">6351</v>
  </a>
  <a r="3">
    <v t="r">6353</v>
    <v t="r">6353</v>
    <v t="r">6353</v>
  </a>
  <a r="2">
    <v t="r">6343</v>
    <v t="r">6345</v>
  </a>
  <a r="34">
    <v t="r">6316</v>
    <v t="r">6317</v>
    <v t="r">6318</v>
    <v t="r">6319</v>
    <v t="r">6320</v>
    <v t="r">6321</v>
    <v t="r">6322</v>
    <v t="r">6323</v>
    <v t="r">6324</v>
    <v t="r">6325</v>
    <v t="r">6326</v>
    <v t="r">6327</v>
    <v t="r">6328</v>
    <v t="r">6329</v>
    <v t="r">6330</v>
    <v t="r">6331</v>
    <v t="r">6332</v>
    <v t="r">6333</v>
    <v t="r">6334</v>
    <v t="r">6335</v>
    <v t="r">6336</v>
    <v t="r">6337</v>
    <v t="r">6338</v>
    <v t="r">6339</v>
    <v t="r">6340</v>
    <v t="r">6341</v>
    <v t="r">6342</v>
    <v t="r">6344</v>
    <v t="r">6346</v>
    <v t="r">6347</v>
    <v t="r">6348</v>
    <v t="r">6349</v>
    <v t="r">6350</v>
    <v t="r">6351</v>
  </a>
  <a r="1">
    <v t="r">6370</v>
  </a>
  <a r="1">
    <v t="r">6372</v>
  </a>
  <a r="37">
    <v t="r">6377</v>
    <v t="r">6378</v>
    <v t="r">6379</v>
    <v t="r">6380</v>
    <v t="r">6381</v>
    <v t="r">6382</v>
    <v t="r">6383</v>
    <v t="r">6384</v>
    <v t="r">6385</v>
    <v t="r">6386</v>
    <v t="r">6387</v>
    <v t="r">6388</v>
    <v t="r">6389</v>
    <v t="r">6390</v>
    <v t="r">6391</v>
    <v t="r">6392</v>
    <v t="r">6393</v>
    <v t="r">6394</v>
    <v t="r">6395</v>
    <v t="r">6396</v>
    <v t="r">6397</v>
    <v t="r">6398</v>
    <v t="r">6399</v>
    <v t="r">6400</v>
    <v t="r">6401</v>
    <v t="r">6402</v>
    <v t="r">6403</v>
    <v t="r">6404</v>
    <v t="r">6405</v>
    <v t="r">6406</v>
    <v t="r">6407</v>
    <v t="r">6408</v>
    <v t="r">6409</v>
    <v t="r">6410</v>
    <v t="r">6411</v>
    <v t="r">6412</v>
    <v t="r">6413</v>
  </a>
  <a r="3">
    <v t="r">6415</v>
    <v t="r">6415</v>
    <v t="r">6415</v>
  </a>
  <a r="5">
    <v t="r">6403</v>
    <v t="r">6405</v>
    <v t="r">6406</v>
    <v t="r">6407</v>
    <v t="r">6409</v>
  </a>
  <a r="32">
    <v t="r">6377</v>
    <v t="r">6378</v>
    <v t="r">6379</v>
    <v t="r">6380</v>
    <v t="r">6381</v>
    <v t="r">6382</v>
    <v t="r">6383</v>
    <v t="r">6384</v>
    <v t="r">6385</v>
    <v t="r">6386</v>
    <v t="r">6387</v>
    <v t="r">6388</v>
    <v t="r">6389</v>
    <v t="r">6390</v>
    <v t="r">6391</v>
    <v t="r">6392</v>
    <v t="r">6393</v>
    <v t="r">6394</v>
    <v t="r">6395</v>
    <v t="r">6396</v>
    <v t="r">6397</v>
    <v t="r">6398</v>
    <v t="r">6399</v>
    <v t="r">6400</v>
    <v t="r">6401</v>
    <v t="r">6402</v>
    <v t="r">6404</v>
    <v t="r">6408</v>
    <v t="r">6410</v>
    <v t="r">6411</v>
    <v t="r">6412</v>
    <v t="r">6413</v>
  </a>
  <a r="5">
    <v t="r">6431</v>
    <v t="r">6432</v>
    <v t="r">6433</v>
    <v t="r">6434</v>
    <v t="r">6435</v>
  </a>
  <a r="4">
    <v t="r">6445</v>
    <v t="r">6447</v>
    <v t="r">6449</v>
    <v t="r">272</v>
  </a>
  <a r="52">
    <v t="r">6468</v>
    <v t="r">6471</v>
    <v t="r">6474</v>
    <v t="r">6477</v>
    <v t="r">6480</v>
    <v t="r">6483</v>
    <v t="r">6486</v>
    <v t="r">6488</v>
    <v t="r">6490</v>
    <v t="r">6493</v>
    <v t="r">6496</v>
    <v t="r">6499</v>
    <v t="r">6502</v>
    <v t="r">6505</v>
    <v t="r">6508</v>
    <v t="r">6511</v>
    <v t="r">6514</v>
    <v t="r">6517</v>
    <v t="r">6520</v>
    <v t="r">6523</v>
    <v t="r">6526</v>
    <v t="r">6529</v>
    <v t="r">6532</v>
    <v t="r">6535</v>
    <v t="r">6538</v>
    <v t="r">6541</v>
    <v t="r">6544</v>
    <v t="r">6546</v>
    <v t="r">6549</v>
    <v t="r">6552</v>
    <v t="r">6555</v>
    <v t="r">6557</v>
    <v t="r">6560</v>
    <v t="r">6563</v>
    <v t="r">6566</v>
    <v t="r">6568</v>
    <v t="r">6571</v>
    <v t="r">6573</v>
    <v t="r">6575</v>
    <v t="r">6578</v>
    <v t="r">6580</v>
    <v t="r">6582</v>
    <v t="r">6585</v>
    <v t="r">6588</v>
    <v t="r">6591</v>
    <v t="r">6594</v>
    <v t="r">6597</v>
    <v t="r">6599</v>
    <v t="r">6601</v>
    <v t="r">6604</v>
    <v t="r">6606</v>
    <v t="r">6608</v>
  </a>
  <a r="5">
    <v t="r">6437</v>
    <v t="r">6610</v>
    <v t="r">6611</v>
    <v t="r">6612</v>
    <v t="r">6613</v>
  </a>
  <a r="12">
    <v t="s">coal</v>
    <v t="s">copper</v>
    <v t="s">fish</v>
    <v t="s">gold</v>
    <v t="s">hydropower</v>
    <v t="s">iron</v>
    <v t="s">natural gas</v>
    <v t="s">oil</v>
    <v t="s">phosphates</v>
    <v t="s">potash</v>
    <v t="s">silver</v>
    <v t="s">timber</v>
  </a>
  <a r="26">
    <v t="r">6629</v>
    <v t="r">6630</v>
    <v t="r">6631</v>
    <v t="r">6632</v>
    <v t="r">6633</v>
    <v t="r">6634</v>
    <v t="r">6635</v>
    <v t="r">6636</v>
    <v t="r">6637</v>
    <v t="r">6638</v>
    <v t="r">6639</v>
    <v t="r">6640</v>
    <v t="r">6641</v>
    <v t="r">6642</v>
    <v t="r">6643</v>
    <v t="r">6644</v>
    <v t="r">6645</v>
    <v t="r">6646</v>
    <v t="r">6647</v>
    <v t="r">6648</v>
    <v t="r">6649</v>
    <v t="r">6650</v>
    <v t="r">6651</v>
    <v t="r">6652</v>
    <v t="r">6653</v>
    <v t="r">6654</v>
  </a>
  <a r="7">
    <v t="r">6657</v>
    <v t="r">6659</v>
    <v t="r">6661</v>
    <v t="r">6663</v>
    <v t="r">6665</v>
    <v t="r">6667</v>
    <v t="r">6669</v>
  </a>
  <a r="5">
    <v t="r">6675</v>
    <v t="r">6677</v>
    <v t="r">6679</v>
    <v t="r">6681</v>
    <v t="r">6683</v>
  </a>
  <a r="1">
    <v t="s">America/Lima</v>
  </a>
  <a r="37">
    <v t="r">6706</v>
    <v t="r">6707</v>
    <v t="r">6708</v>
    <v t="r">6709</v>
    <v t="r">6710</v>
    <v t="r">6711</v>
    <v t="r">6712</v>
    <v t="r">6713</v>
    <v t="r">6714</v>
    <v t="r">6715</v>
    <v t="r">6716</v>
    <v t="r">6717</v>
    <v t="r">6718</v>
    <v t="r">6719</v>
    <v t="r">6720</v>
    <v t="r">6721</v>
    <v t="r">6722</v>
    <v t="r">6723</v>
    <v t="r">6724</v>
    <v t="r">6725</v>
    <v t="r">6726</v>
    <v t="r">6727</v>
    <v t="r">6728</v>
    <v t="r">6729</v>
    <v t="r">6730</v>
    <v t="r">6731</v>
    <v t="r">6732</v>
    <v t="r">6733</v>
    <v t="r">6734</v>
    <v t="r">6735</v>
    <v t="r">6736</v>
    <v t="r">6737</v>
    <v t="r">6738</v>
    <v t="r">6739</v>
    <v t="r">6740</v>
    <v t="r">6741</v>
    <v t="r">6742</v>
  </a>
  <a r="3">
    <v t="r">6744</v>
    <v t="r">6744</v>
    <v t="r">6744</v>
  </a>
  <a r="1">
    <v t="r">6734</v>
  </a>
  <a r="36">
    <v t="r">6706</v>
    <v t="r">6707</v>
    <v t="r">6708</v>
    <v t="r">6709</v>
    <v t="r">6710</v>
    <v t="r">6711</v>
    <v t="r">6712</v>
    <v t="r">6713</v>
    <v t="r">6714</v>
    <v t="r">6715</v>
    <v t="r">6716</v>
    <v t="r">6717</v>
    <v t="r">6718</v>
    <v t="r">6719</v>
    <v t="r">6720</v>
    <v t="r">6721</v>
    <v t="r">6722</v>
    <v t="r">6723</v>
    <v t="r">6724</v>
    <v t="r">6725</v>
    <v t="r">6726</v>
    <v t="r">6727</v>
    <v t="r">6728</v>
    <v t="r">6729</v>
    <v t="r">6730</v>
    <v t="r">6731</v>
    <v t="r">6732</v>
    <v t="r">6733</v>
    <v t="r">6735</v>
    <v t="r">6736</v>
    <v t="r">6737</v>
    <v t="r">6738</v>
    <v t="r">6739</v>
    <v t="r">6740</v>
    <v t="r">6741</v>
    <v t="r">6742</v>
  </a>
  <a r="40">
    <v t="r">6763</v>
    <v t="r">6764</v>
    <v t="r">6765</v>
    <v t="r">6766</v>
    <v t="r">6767</v>
    <v t="r">6768</v>
    <v t="r">6769</v>
    <v t="r">6770</v>
    <v t="r">6771</v>
    <v t="r">6772</v>
    <v t="r">6773</v>
    <v t="r">6774</v>
    <v t="r">6775</v>
    <v t="r">6776</v>
    <v t="r">6777</v>
    <v t="r">6778</v>
    <v t="r">6779</v>
    <v t="r">6780</v>
    <v t="r">6781</v>
    <v t="r">6782</v>
    <v t="r">6783</v>
    <v t="r">6784</v>
    <v t="r">6785</v>
    <v t="r">6786</v>
    <v t="r">6787</v>
    <v t="r">6788</v>
    <v t="r">6789</v>
    <v t="r">6790</v>
    <v t="r">6791</v>
    <v t="r">6792</v>
    <v t="r">6793</v>
    <v t="r">6794</v>
    <v t="r">6795</v>
    <v t="r">6796</v>
    <v t="r">6797</v>
    <v t="r">6798</v>
    <v t="r">6799</v>
    <v t="r">6800</v>
    <v t="r">6801</v>
    <v t="r">6802</v>
  </a>
  <a r="3">
    <v t="r">6804</v>
    <v t="r">6804</v>
    <v t="r">6804</v>
  </a>
  <a r="3">
    <v t="r">6806</v>
    <v t="r">6806</v>
    <v t="r">6806</v>
  </a>
  <a r="7">
    <v t="r">6788</v>
    <v t="r">6790</v>
    <v t="r">6791</v>
    <v t="r">6792</v>
    <v t="r">6793</v>
    <v t="r">6794</v>
    <v t="r">6796</v>
  </a>
  <a r="33">
    <v t="r">6763</v>
    <v t="r">6764</v>
    <v t="r">6765</v>
    <v t="r">6766</v>
    <v t="r">6767</v>
    <v t="r">6768</v>
    <v t="r">6769</v>
    <v t="r">6770</v>
    <v t="r">6771</v>
    <v t="r">6772</v>
    <v t="r">6773</v>
    <v t="r">6774</v>
    <v t="r">6775</v>
    <v t="r">6776</v>
    <v t="r">6777</v>
    <v t="r">6778</v>
    <v t="r">6779</v>
    <v t="r">6780</v>
    <v t="r">6781</v>
    <v t="r">6782</v>
    <v t="r">6783</v>
    <v t="r">6784</v>
    <v t="r">6785</v>
    <v t="r">6786</v>
    <v t="r">6787</v>
    <v t="r">6789</v>
    <v t="r">6795</v>
    <v t="r">6797</v>
    <v t="r">6798</v>
    <v t="r">6799</v>
    <v t="r">6800</v>
    <v t="r">6801</v>
    <v t="r">6802</v>
  </a>
  <a r="1">
    <v t="r">6823</v>
  </a>
  <a r="37">
    <v t="r">6828</v>
    <v t="r">6829</v>
    <v t="r">6830</v>
    <v t="r">6831</v>
    <v t="r">6832</v>
    <v t="r">6833</v>
    <v t="r">6834</v>
    <v t="r">6835</v>
    <v t="r">6836</v>
    <v t="r">6837</v>
    <v t="r">6838</v>
    <v t="r">6839</v>
    <v t="r">6840</v>
    <v t="r">6841</v>
    <v t="r">6842</v>
    <v t="r">6843</v>
    <v t="r">6844</v>
    <v t="r">6845</v>
    <v t="r">6846</v>
    <v t="r">6847</v>
    <v t="r">6848</v>
    <v t="r">6849</v>
    <v t="r">6850</v>
    <v t="r">6851</v>
    <v t="r">6852</v>
    <v t="r">6853</v>
    <v t="r">6854</v>
    <v t="r">6855</v>
    <v t="r">6856</v>
    <v t="r">6857</v>
    <v t="r">6858</v>
    <v t="r">6859</v>
    <v t="r">6860</v>
    <v t="r">6861</v>
    <v t="r">6862</v>
    <v t="r">6863</v>
    <v t="r">6864</v>
  </a>
  <a r="3">
    <v t="r">6866</v>
    <v t="r">6866</v>
    <v t="r">6867</v>
  </a>
  <a r="2">
    <v t="r">6855</v>
    <v t="r">6857</v>
  </a>
  <a r="35">
    <v t="r">6828</v>
    <v t="r">6829</v>
    <v t="r">6830</v>
    <v t="r">6831</v>
    <v t="r">6832</v>
    <v t="r">6833</v>
    <v t="r">6834</v>
    <v t="r">6835</v>
    <v t="r">6836</v>
    <v t="r">6837</v>
    <v t="r">6838</v>
    <v t="r">6839</v>
    <v t="r">6840</v>
    <v t="r">6841</v>
    <v t="r">6842</v>
    <v t="r">6843</v>
    <v t="r">6844</v>
    <v t="r">6845</v>
    <v t="r">6846</v>
    <v t="r">6847</v>
    <v t="r">6848</v>
    <v t="r">6849</v>
    <v t="r">6850</v>
    <v t="r">6851</v>
    <v t="r">6852</v>
    <v t="r">6853</v>
    <v t="r">6854</v>
    <v t="r">6856</v>
    <v t="r">6858</v>
    <v t="r">6859</v>
    <v t="r">6860</v>
    <v t="r">6861</v>
    <v t="r">6862</v>
    <v t="r">6863</v>
    <v t="r">6864</v>
  </a>
  <a r="38">
    <v t="r">6888</v>
    <v t="r">6889</v>
    <v t="r">6890</v>
    <v t="r">6891</v>
    <v t="r">6892</v>
    <v t="r">6893</v>
    <v t="r">6894</v>
    <v t="r">6895</v>
    <v t="r">6896</v>
    <v t="r">6897</v>
    <v t="r">6898</v>
    <v t="r">6899</v>
    <v t="r">6900</v>
    <v t="r">6901</v>
    <v t="r">6902</v>
    <v t="r">6903</v>
    <v t="r">6904</v>
    <v t="r">6905</v>
    <v t="r">6906</v>
    <v t="r">6907</v>
    <v t="r">6908</v>
    <v t="r">6909</v>
    <v t="r">6910</v>
    <v t="r">6911</v>
    <v t="r">6912</v>
    <v t="r">6913</v>
    <v t="r">6914</v>
    <v t="r">6915</v>
    <v t="r">6916</v>
    <v t="r">6917</v>
    <v t="r">6918</v>
    <v t="r">6919</v>
    <v t="r">6920</v>
    <v t="r">6921</v>
    <v t="r">6922</v>
    <v t="r">6923</v>
    <v t="r">6924</v>
    <v t="r">6925</v>
  </a>
  <a r="3">
    <v t="r">6927</v>
    <v t="r">6927</v>
    <v t="r">6927</v>
  </a>
  <a r="4">
    <v t="r">6914</v>
    <v t="r">6916</v>
    <v t="r">6917</v>
    <v t="r">6918</v>
  </a>
  <a r="34">
    <v t="r">6888</v>
    <v t="r">6889</v>
    <v t="r">6890</v>
    <v t="r">6891</v>
    <v t="r">6892</v>
    <v t="r">6893</v>
    <v t="r">6894</v>
    <v t="r">6895</v>
    <v t="r">6896</v>
    <v t="r">6897</v>
    <v t="r">6898</v>
    <v t="r">6899</v>
    <v t="r">6900</v>
    <v t="r">6901</v>
    <v t="r">6902</v>
    <v t="r">6903</v>
    <v t="r">6904</v>
    <v t="r">6905</v>
    <v t="r">6906</v>
    <v t="r">6907</v>
    <v t="r">6908</v>
    <v t="r">6909</v>
    <v t="r">6910</v>
    <v t="r">6911</v>
    <v t="r">6912</v>
    <v t="r">6913</v>
    <v t="r">6915</v>
    <v t="r">6919</v>
    <v t="r">6920</v>
    <v t="r">6921</v>
    <v t="r">6922</v>
    <v t="r">6923</v>
    <v t="r">6924</v>
    <v t="r">6925</v>
  </a>
  <a r="36">
    <v t="r">6950</v>
    <v t="r">6951</v>
    <v t="r">6952</v>
    <v t="r">6953</v>
    <v t="r">6954</v>
    <v t="r">6955</v>
    <v t="r">6956</v>
    <v t="r">6957</v>
    <v t="r">6958</v>
    <v t="r">6959</v>
    <v t="r">6960</v>
    <v t="r">6961</v>
    <v t="r">6962</v>
    <v t="r">6963</v>
    <v t="r">6964</v>
    <v t="r">6965</v>
    <v t="r">6966</v>
    <v t="r">6967</v>
    <v t="r">6968</v>
    <v t="r">6969</v>
    <v t="r">6970</v>
    <v t="r">6971</v>
    <v t="r">6972</v>
    <v t="r">6973</v>
    <v t="r">6974</v>
    <v t="r">6975</v>
    <v t="r">6976</v>
    <v t="r">6977</v>
    <v t="r">6978</v>
    <v t="r">6979</v>
    <v t="r">6980</v>
    <v t="r">6981</v>
    <v t="r">6982</v>
    <v t="r">6983</v>
    <v t="r">6984</v>
    <v t="r">6985</v>
  </a>
  <a r="3">
    <v t="r">25</v>
    <v t="r">6987</v>
    <v t="r">25</v>
  </a>
  <a r="3">
    <v t="r">6989</v>
    <v t="r">6990</v>
    <v t="r">6991</v>
  </a>
  <a r="1">
    <v t="r">7006</v>
  </a>
  <a r="33">
    <v t="r">7012</v>
    <v t="r">7013</v>
    <v t="r">7014</v>
    <v t="r">7015</v>
    <v t="r">7016</v>
    <v t="r">7017</v>
    <v t="r">7018</v>
    <v t="r">7019</v>
    <v t="r">7020</v>
    <v t="r">7021</v>
    <v t="r">7022</v>
    <v t="r">7023</v>
    <v t="r">7024</v>
    <v t="r">7025</v>
    <v t="r">7026</v>
    <v t="r">7027</v>
    <v t="r">7028</v>
    <v t="r">7029</v>
    <v t="r">7030</v>
    <v t="r">7031</v>
    <v t="r">7032</v>
    <v t="r">7033</v>
    <v t="r">7034</v>
    <v t="r">7035</v>
    <v t="r">7036</v>
    <v t="r">7037</v>
    <v t="r">7038</v>
    <v t="r">7039</v>
    <v t="r">7040</v>
    <v t="r">7041</v>
    <v t="r">7042</v>
    <v t="r">7043</v>
    <v t="r">7044</v>
  </a>
  <a r="3">
    <v t="r">7046</v>
    <v t="r">7046</v>
    <v t="r">7046</v>
  </a>
  <a r="1">
    <v t="r">7058</v>
  </a>
  <a r="1">
    <v t="r">3290</v>
  </a>
  <a r="31">
    <v t="r">7064</v>
    <v t="r">7065</v>
    <v t="r">7066</v>
    <v t="r">7067</v>
    <v t="r">7068</v>
    <v t="r">7069</v>
    <v t="r">7070</v>
    <v t="r">7071</v>
    <v t="r">7072</v>
    <v t="r">7073</v>
    <v t="r">7074</v>
    <v t="r">7075</v>
    <v t="r">7076</v>
    <v t="r">7077</v>
    <v t="r">7078</v>
    <v t="r">7079</v>
    <v t="r">7080</v>
    <v t="r">7081</v>
    <v t="r">7082</v>
    <v t="r">7083</v>
    <v t="r">7084</v>
    <v t="r">7085</v>
    <v t="r">7086</v>
    <v t="r">7087</v>
    <v t="r">7088</v>
    <v t="r">7089</v>
    <v t="r">7090</v>
    <v t="r">7091</v>
    <v t="r">7092</v>
    <v t="r">7093</v>
    <v t="r">7094</v>
  </a>
  <a r="1">
    <v t="r">7103</v>
  </a>
  <a r="34">
    <v t="r">7107</v>
    <v t="r">7108</v>
    <v t="r">7109</v>
    <v t="r">7110</v>
    <v t="r">7111</v>
    <v t="r">7112</v>
    <v t="r">7113</v>
    <v t="r">7114</v>
    <v t="r">7115</v>
    <v t="r">7116</v>
    <v t="r">7117</v>
    <v t="r">7118</v>
    <v t="r">7119</v>
    <v t="r">7120</v>
    <v t="r">7121</v>
    <v t="r">7122</v>
    <v t="r">7123</v>
    <v t="r">7124</v>
    <v t="r">7125</v>
    <v t="r">7126</v>
    <v t="r">7127</v>
    <v t="r">7128</v>
    <v t="r">7129</v>
    <v t="r">7130</v>
    <v t="r">7131</v>
    <v t="r">7132</v>
    <v t="r">7133</v>
    <v t="r">7134</v>
    <v t="r">7135</v>
    <v t="r">7136</v>
    <v t="r">7137</v>
    <v t="r">7138</v>
    <v t="r">7139</v>
    <v t="r">7140</v>
  </a>
  <a r="1">
    <v t="r">7150</v>
  </a>
  <a r="34">
    <v t="r">7155</v>
    <v t="r">7156</v>
    <v t="r">7157</v>
    <v t="r">7158</v>
    <v t="r">7159</v>
    <v t="r">7160</v>
    <v t="r">7161</v>
    <v t="r">7162</v>
    <v t="r">7163</v>
    <v t="r">7164</v>
    <v t="r">7165</v>
    <v t="r">7166</v>
    <v t="r">7167</v>
    <v t="r">7168</v>
    <v t="r">7169</v>
    <v t="r">7170</v>
    <v t="r">7171</v>
    <v t="r">7172</v>
    <v t="r">7173</v>
    <v t="r">7174</v>
    <v t="r">7175</v>
    <v t="r">7176</v>
    <v t="r">7177</v>
    <v t="r">7178</v>
    <v t="r">7179</v>
    <v t="r">7180</v>
    <v t="r">7181</v>
    <v t="r">7182</v>
    <v t="r">7183</v>
    <v t="r">7184</v>
    <v t="r">7185</v>
    <v t="r">7186</v>
    <v t="r">7187</v>
    <v t="r">7188</v>
  </a>
  <a r="2">
    <v t="r">7196</v>
    <v t="r">7006</v>
  </a>
  <a r="33">
    <v t="r">7202</v>
    <v t="r">7203</v>
    <v t="r">7204</v>
    <v t="r">7205</v>
    <v t="r">7206</v>
    <v t="r">7207</v>
    <v t="r">7208</v>
    <v t="r">7209</v>
    <v t="r">7210</v>
    <v t="r">7211</v>
    <v t="r">7212</v>
    <v t="r">7213</v>
    <v t="r">7214</v>
    <v t="r">7215</v>
    <v t="r">7216</v>
    <v t="r">7217</v>
    <v t="r">7218</v>
    <v t="r">7219</v>
    <v t="r">7220</v>
    <v t="r">7221</v>
    <v t="r">7222</v>
    <v t="r">7223</v>
    <v t="r">7224</v>
    <v t="r">7225</v>
    <v t="r">7226</v>
    <v t="r">7227</v>
    <v t="r">7228</v>
    <v t="r">7229</v>
    <v t="r">7230</v>
    <v t="r">7231</v>
    <v t="r">7232</v>
    <v t="r">7233</v>
    <v t="r">7234</v>
  </a>
  <a r="3">
    <v t="r">7236</v>
    <v t="r">7236</v>
    <v t="r">7236</v>
  </a>
  <a r="1">
    <v t="r">7246</v>
  </a>
  <a r="2">
    <v t="r">556</v>
    <v t="r">3290</v>
  </a>
  <a r="16">
    <v t="r">7251</v>
    <v t="r">7252</v>
    <v t="r">7253</v>
    <v t="r">7254</v>
    <v t="r">7255</v>
    <v t="r">7256</v>
    <v t="r">7257</v>
    <v t="r">7258</v>
    <v t="r">7259</v>
    <v t="r">7260</v>
    <v t="r">7261</v>
    <v t="r">7262</v>
    <v t="r">7263</v>
    <v t="r">7264</v>
    <v t="r">7265</v>
    <v t="r">7266</v>
  </a>
  <a r="16">
    <v t="r">7275</v>
    <v t="r">7276</v>
    <v t="r">7277</v>
    <v t="r">7278</v>
    <v t="r">7279</v>
    <v t="r">7280</v>
    <v t="r">7281</v>
    <v t="r">7282</v>
    <v t="r">7283</v>
    <v t="r">7284</v>
    <v t="r">7285</v>
    <v t="r">7286</v>
    <v t="r">7287</v>
    <v t="r">7288</v>
    <v t="r">7289</v>
    <v t="r">7290</v>
  </a>
  <a r="16">
    <v t="r">7299</v>
    <v t="r">7300</v>
    <v t="r">7301</v>
    <v t="r">7302</v>
    <v t="r">7303</v>
    <v t="r">7304</v>
    <v t="r">7305</v>
    <v t="r">7306</v>
    <v t="r">7307</v>
    <v t="r">7308</v>
    <v t="r">7309</v>
    <v t="r">7310</v>
    <v t="r">7311</v>
    <v t="r">7312</v>
    <v t="r">7313</v>
    <v t="r">7314</v>
  </a>
  <a r="2">
    <v t="r">7320</v>
    <v t="r">7321</v>
  </a>
  <a r="16">
    <v t="r">7324</v>
    <v t="r">7325</v>
    <v t="r">7326</v>
    <v t="r">7327</v>
    <v t="r">7328</v>
    <v t="r">7329</v>
    <v t="r">7330</v>
    <v t="r">7331</v>
    <v t="r">7332</v>
    <v t="r">7333</v>
    <v t="r">7334</v>
    <v t="r">7335</v>
    <v t="r">7336</v>
    <v t="r">7337</v>
    <v t="r">7338</v>
    <v t="r">7339</v>
  </a>
  <a r="1">
    <v t="r">7320</v>
  </a>
  <a r="15">
    <v t="r">7347</v>
    <v t="r">7348</v>
    <v t="r">7349</v>
    <v t="r">7350</v>
    <v t="r">7351</v>
    <v t="r">7352</v>
    <v t="r">7353</v>
    <v t="r">7354</v>
    <v t="r">7355</v>
    <v t="r">7356</v>
    <v t="r">7357</v>
    <v t="r">7358</v>
    <v t="r">7359</v>
    <v t="r">7360</v>
    <v t="r">7361</v>
  </a>
  <a r="15">
    <v t="r">7370</v>
    <v t="r">7371</v>
    <v t="r">7372</v>
    <v t="r">7373</v>
    <v t="r">7374</v>
    <v t="r">7375</v>
    <v t="r">7376</v>
    <v t="r">7377</v>
    <v t="r">7378</v>
    <v t="r">7379</v>
    <v t="r">7380</v>
    <v t="r">7381</v>
    <v t="r">7382</v>
    <v t="r">7383</v>
    <v t="r">7384</v>
  </a>
  <a r="1">
    <v t="r">7392</v>
  </a>
  <a r="15">
    <v t="r">7396</v>
    <v t="r">7397</v>
    <v t="r">7398</v>
    <v t="r">7399</v>
    <v t="r">7400</v>
    <v t="r">7401</v>
    <v t="r">7402</v>
    <v t="r">7403</v>
    <v t="r">7404</v>
    <v t="r">7405</v>
    <v t="r">7406</v>
    <v t="r">7407</v>
    <v t="r">7408</v>
    <v t="r">7409</v>
    <v t="r">7410</v>
  </a>
  <a r="12">
    <v t="r">7417</v>
    <v t="r">7418</v>
    <v t="r">7419</v>
    <v t="r">7420</v>
    <v t="r">7421</v>
    <v t="r">7422</v>
    <v t="r">7423</v>
    <v t="r">7424</v>
    <v t="r">7425</v>
    <v t="r">7426</v>
    <v t="r">7427</v>
    <v t="r">7428</v>
  </a>
  <a r="9">
    <v t="r">7436</v>
    <v t="r">7437</v>
    <v t="r">7438</v>
    <v t="r">7439</v>
    <v t="r">7440</v>
    <v t="r">7441</v>
    <v t="r">7442</v>
    <v t="r">7443</v>
    <v t="r">7444</v>
  </a>
  <a r="2">
    <v t="r">7392</v>
    <v t="r">7452</v>
  </a>
  <a r="3">
    <v t="r">556</v>
    <v t="r">3290</v>
    <v t="r">7454</v>
  </a>
  <a r="5">
    <v t="r">7456</v>
    <v t="r">7457</v>
    <v t="r">7458</v>
    <v t="r">7459</v>
    <v t="r">7460</v>
  </a>
  <a r="4">
    <v t="r">7477</v>
    <v t="r">7479</v>
    <v t="r">7480</v>
    <v t="r">2070</v>
  </a>
  <a r="7">
    <v t="r">7500</v>
    <v t="r">7503</v>
    <v t="r">7505</v>
    <v t="r">7508</v>
    <v t="r">7511</v>
    <v t="r">7514</v>
    <v t="r">7517</v>
  </a>
  <a r="5">
    <v t="r">7469</v>
    <v t="r">7519</v>
    <v t="r">7520</v>
    <v t="r">7521</v>
    <v t="r">7522</v>
  </a>
  <a r="1">
    <v t="s">fish</v>
  </a>
  <a r="47">
    <v t="r">7538</v>
    <v t="r">7539</v>
    <v t="r">7540</v>
    <v t="r">7541</v>
    <v t="r">7542</v>
    <v t="r">7543</v>
    <v t="r">7544</v>
    <v t="r">7545</v>
    <v t="r">7546</v>
    <v t="r">7547</v>
    <v t="r">7548</v>
    <v t="r">7549</v>
    <v t="r">7550</v>
    <v t="r">7551</v>
    <v t="r">7552</v>
    <v t="r">7553</v>
    <v t="r">7554</v>
    <v t="r">7555</v>
    <v t="r">7556</v>
    <v t="r">7557</v>
    <v t="r">7558</v>
    <v t="r">7559</v>
    <v t="r">7560</v>
    <v t="r">7561</v>
    <v t="r">7562</v>
    <v t="r">7563</v>
    <v t="r">7564</v>
    <v t="r">7565</v>
    <v t="r">7566</v>
    <v t="r">7567</v>
    <v t="r">7568</v>
    <v t="r">7569</v>
    <v t="r">7570</v>
    <v t="r">7571</v>
    <v t="r">7572</v>
    <v t="r">7573</v>
    <v t="r">7574</v>
    <v t="r">7575</v>
    <v t="r">7576</v>
    <v t="r">7577</v>
    <v t="r">7578</v>
    <v t="r">7579</v>
    <v t="r">7580</v>
    <v t="r">7581</v>
    <v t="r">7582</v>
    <v t="r">7583</v>
    <v t="r">7584</v>
  </a>
  <a r="10">
    <v t="r">7587</v>
    <v t="r">7589</v>
    <v t="r">7591</v>
    <v t="r">7593</v>
    <v t="r">7595</v>
    <v t="r">7597</v>
    <v t="r">7599</v>
    <v t="r">7601</v>
    <v t="r">7603</v>
    <v t="r">7605</v>
  </a>
  <a r="1">
    <v t="s">Asia/Tokyo</v>
  </a>
  <a r="5">
    <v t="r">7623</v>
    <v t="r">7624</v>
    <v t="r">7625</v>
    <v t="r">7626</v>
    <v t="r">7627</v>
  </a>
  <a r="1">
    <v t="r">7633</v>
  </a>
  <a r="5">
    <v t="r">7636</v>
    <v t="r">7637</v>
    <v t="r">7638</v>
    <v t="r">7639</v>
    <v t="r">7640</v>
  </a>
  <a r="4">
    <v t="r">7647</v>
    <v t="r">7648</v>
    <v t="r">7649</v>
    <v t="r">7650</v>
  </a>
  <a r="4">
    <v t="r">7657</v>
    <v t="r">7658</v>
    <v t="r">7659</v>
    <v t="r">7660</v>
  </a>
  <a r="1">
    <v t="r">7667</v>
  </a>
  <a r="1">
    <v t="r">7677</v>
  </a>
  <a r="39">
    <v t="r">7682</v>
    <v t="r">7683</v>
    <v t="r">7684</v>
    <v t="r">7685</v>
    <v t="r">7686</v>
    <v t="r">7687</v>
    <v t="r">7688</v>
    <v t="r">7689</v>
    <v t="r">7690</v>
    <v t="r">7691</v>
    <v t="r">7692</v>
    <v t="r">7693</v>
    <v t="r">7694</v>
    <v t="r">7695</v>
    <v t="r">7696</v>
    <v t="r">7697</v>
    <v t="r">7698</v>
    <v t="r">7699</v>
    <v t="r">7700</v>
    <v t="r">7701</v>
    <v t="r">7702</v>
    <v t="r">7703</v>
    <v t="r">7704</v>
    <v t="r">7705</v>
    <v t="r">7706</v>
    <v t="r">7707</v>
    <v t="r">7708</v>
    <v t="r">7709</v>
    <v t="r">7710</v>
    <v t="r">7711</v>
    <v t="r">7712</v>
    <v t="r">7713</v>
    <v t="r">7714</v>
    <v t="r">7715</v>
    <v t="r">7716</v>
    <v t="r">7717</v>
    <v t="r">7718</v>
    <v t="r">7719</v>
    <v t="r">7720</v>
  </a>
  <a r="3">
    <v t="r">7722</v>
    <v t="r">7722</v>
    <v t="r">7723</v>
  </a>
  <a r="1">
    <v t="r">7704</v>
  </a>
  <a r="38">
    <v t="r">7682</v>
    <v t="r">7683</v>
    <v t="r">7684</v>
    <v t="r">7685</v>
    <v t="r">7686</v>
    <v t="r">7687</v>
    <v t="r">7688</v>
    <v t="r">7689</v>
    <v t="r">7690</v>
    <v t="r">7691</v>
    <v t="r">7692</v>
    <v t="r">7693</v>
    <v t="r">7694</v>
    <v t="r">7695</v>
    <v t="r">7696</v>
    <v t="r">7697</v>
    <v t="r">7698</v>
    <v t="r">7699</v>
    <v t="r">7700</v>
    <v t="r">7701</v>
    <v t="r">7702</v>
    <v t="r">7703</v>
    <v t="r">7705</v>
    <v t="r">7706</v>
    <v t="r">7707</v>
    <v t="r">7708</v>
    <v t="r">7709</v>
    <v t="r">7710</v>
    <v t="r">7711</v>
    <v t="r">7712</v>
    <v t="r">7713</v>
    <v t="r">7714</v>
    <v t="r">7715</v>
    <v t="r">7716</v>
    <v t="r">7717</v>
    <v t="r">7718</v>
    <v t="r">7719</v>
    <v t="r">7720</v>
  </a>
  <a r="4">
    <v t="r">7741</v>
    <v t="r">7742</v>
    <v t="r">7743</v>
    <v t="r">2755</v>
  </a>
  <a r="2">
    <v t="r">1019</v>
    <v t="r">219</v>
  </a>
  <a r="39">
    <v t="r">7749</v>
    <v t="r">7750</v>
    <v t="r">7751</v>
    <v t="r">7752</v>
    <v t="r">7753</v>
    <v t="r">7754</v>
    <v t="r">7755</v>
    <v t="r">7756</v>
    <v t="r">7757</v>
    <v t="r">7758</v>
    <v t="r">7759</v>
    <v t="r">7760</v>
    <v t="r">7761</v>
    <v t="r">7762</v>
    <v t="r">7763</v>
    <v t="r">7764</v>
    <v t="r">7765</v>
    <v t="r">7766</v>
    <v t="r">7767</v>
    <v t="r">7768</v>
    <v t="r">7769</v>
    <v t="r">7770</v>
    <v t="r">7771</v>
    <v t="r">7772</v>
    <v t="r">7773</v>
    <v t="r">7774</v>
    <v t="r">7775</v>
    <v t="r">7776</v>
    <v t="r">7777</v>
    <v t="r">7778</v>
    <v t="r">7779</v>
    <v t="r">7780</v>
    <v t="r">7781</v>
    <v t="r">7782</v>
    <v t="r">7783</v>
    <v t="r">7784</v>
    <v t="r">7785</v>
    <v t="r">7786</v>
    <v t="r">7787</v>
  </a>
  <a r="3">
    <v t="r">7789</v>
    <v t="r">7789</v>
    <v t="r">7790</v>
  </a>
  <a r="4">
    <v t="r">7766</v>
    <v t="r">7768</v>
    <v t="r">7770</v>
    <v t="r">7772</v>
  </a>
  <a r="35">
    <v t="r">7749</v>
    <v t="r">7750</v>
    <v t="r">7751</v>
    <v t="r">7752</v>
    <v t="r">7753</v>
    <v t="r">7754</v>
    <v t="r">7755</v>
    <v t="r">7756</v>
    <v t="r">7757</v>
    <v t="r">7758</v>
    <v t="r">7759</v>
    <v t="r">7760</v>
    <v t="r">7761</v>
    <v t="r">7762</v>
    <v t="r">7763</v>
    <v t="r">7764</v>
    <v t="r">7765</v>
    <v t="r">7767</v>
    <v t="r">7769</v>
    <v t="r">7771</v>
    <v t="r">7773</v>
    <v t="r">7774</v>
    <v t="r">7775</v>
    <v t="r">7776</v>
    <v t="r">7777</v>
    <v t="r">7778</v>
    <v t="r">7779</v>
    <v t="r">7780</v>
    <v t="r">7781</v>
    <v t="r">7782</v>
    <v t="r">7783</v>
    <v t="r">7784</v>
    <v t="r">7785</v>
    <v t="r">7786</v>
    <v t="r">7787</v>
  </a>
  <a r="1">
    <v t="r">7808</v>
  </a>
  <a r="1">
    <v t="r">1158</v>
  </a>
  <a r="39">
    <v t="r">7813</v>
    <v t="r">7814</v>
    <v t="r">7815</v>
    <v t="r">7816</v>
    <v t="r">7817</v>
    <v t="r">7818</v>
    <v t="r">7819</v>
    <v t="r">7820</v>
    <v t="r">7821</v>
    <v t="r">7822</v>
    <v t="r">7823</v>
    <v t="r">7824</v>
    <v t="r">7825</v>
    <v t="r">7826</v>
    <v t="r">7827</v>
    <v t="r">7828</v>
    <v t="r">7829</v>
    <v t="r">7830</v>
    <v t="r">7831</v>
    <v t="r">7832</v>
    <v t="r">7833</v>
    <v t="r">7834</v>
    <v t="r">7835</v>
    <v t="r">7836</v>
    <v t="r">7837</v>
    <v t="r">7838</v>
    <v t="r">7839</v>
    <v t="r">7840</v>
    <v t="r">7841</v>
    <v t="r">7842</v>
    <v t="r">7843</v>
    <v t="r">7844</v>
    <v t="r">7845</v>
    <v t="r">7846</v>
    <v t="r">7847</v>
    <v t="r">7848</v>
    <v t="r">7849</v>
    <v t="r">7850</v>
    <v t="r">7851</v>
  </a>
  <a r="3">
    <v t="r">7853</v>
    <v t="r">7853</v>
    <v t="r">7854</v>
  </a>
  <a r="1">
    <v t="r">7833</v>
  </a>
  <a r="38">
    <v t="r">7813</v>
    <v t="r">7814</v>
    <v t="r">7815</v>
    <v t="r">7816</v>
    <v t="r">7817</v>
    <v t="r">7818</v>
    <v t="r">7819</v>
    <v t="r">7820</v>
    <v t="r">7821</v>
    <v t="r">7822</v>
    <v t="r">7823</v>
    <v t="r">7824</v>
    <v t="r">7825</v>
    <v t="r">7826</v>
    <v t="r">7827</v>
    <v t="r">7828</v>
    <v t="r">7829</v>
    <v t="r">7830</v>
    <v t="r">7831</v>
    <v t="r">7832</v>
    <v t="r">7834</v>
    <v t="r">7835</v>
    <v t="r">7836</v>
    <v t="r">7837</v>
    <v t="r">7838</v>
    <v t="r">7839</v>
    <v t="r">7840</v>
    <v t="r">7841</v>
    <v t="r">7842</v>
    <v t="r">7843</v>
    <v t="r">7844</v>
    <v t="r">7845</v>
    <v t="r">7846</v>
    <v t="r">7847</v>
    <v t="r">7848</v>
    <v t="r">7849</v>
    <v t="r">7850</v>
    <v t="r">7851</v>
  </a>
  <a r="38">
    <v t="r">7873</v>
    <v t="r">7874</v>
    <v t="r">7875</v>
    <v t="r">7876</v>
    <v t="r">7877</v>
    <v t="r">7878</v>
    <v t="r">7879</v>
    <v t="r">7880</v>
    <v t="r">7881</v>
    <v t="r">7882</v>
    <v t="r">7883</v>
    <v t="r">7884</v>
    <v t="r">7885</v>
    <v t="r">7886</v>
    <v t="r">7887</v>
    <v t="r">7888</v>
    <v t="r">7889</v>
    <v t="r">7890</v>
    <v t="r">7891</v>
    <v t="r">7892</v>
    <v t="r">7893</v>
    <v t="r">7894</v>
    <v t="r">7895</v>
    <v t="r">7896</v>
    <v t="r">7897</v>
    <v t="r">7898</v>
    <v t="r">7899</v>
    <v t="r">7900</v>
    <v t="r">7901</v>
    <v t="r">7902</v>
    <v t="r">7903</v>
    <v t="r">7904</v>
    <v t="r">7905</v>
    <v t="r">7906</v>
    <v t="r">7907</v>
    <v t="r">7908</v>
    <v t="r">7909</v>
    <v t="r">7910</v>
  </a>
  <a r="3">
    <v t="r">7912</v>
    <v t="r">7912</v>
    <v t="r">7913</v>
  </a>
  <a r="5">
    <v t="r">7891</v>
    <v t="r">7892</v>
    <v t="r">7894</v>
    <v t="r">7895</v>
    <v t="r">7897</v>
  </a>
  <a r="33">
    <v t="r">7873</v>
    <v t="r">7874</v>
    <v t="r">7875</v>
    <v t="r">7876</v>
    <v t="r">7877</v>
    <v t="r">7878</v>
    <v t="r">7879</v>
    <v t="r">7880</v>
    <v t="r">7881</v>
    <v t="r">7882</v>
    <v t="r">7883</v>
    <v t="r">7884</v>
    <v t="r">7885</v>
    <v t="r">7886</v>
    <v t="r">7887</v>
    <v t="r">7888</v>
    <v t="r">7889</v>
    <v t="r">7890</v>
    <v t="r">7893</v>
    <v t="r">7896</v>
    <v t="r">7898</v>
    <v t="r">7899</v>
    <v t="r">7900</v>
    <v t="r">7901</v>
    <v t="r">7902</v>
    <v t="r">7903</v>
    <v t="r">7904</v>
    <v t="r">7905</v>
    <v t="r">7906</v>
    <v t="r">7907</v>
    <v t="r">7908</v>
    <v t="r">7909</v>
    <v t="r">7910</v>
  </a>
  <a r="3">
    <v t="r">7930</v>
    <v t="r">7931</v>
    <v t="r">7932</v>
  </a>
  <a r="38">
    <v t="r">7937</v>
    <v t="r">7938</v>
    <v t="r">7939</v>
    <v t="r">7940</v>
    <v t="r">7941</v>
    <v t="r">7942</v>
    <v t="r">7943</v>
    <v t="r">7944</v>
    <v t="r">7945</v>
    <v t="r">7946</v>
    <v t="r">7947</v>
    <v t="r">7948</v>
    <v t="r">7949</v>
    <v t="r">7950</v>
    <v t="r">7951</v>
    <v t="r">7952</v>
    <v t="r">7953</v>
    <v t="r">7954</v>
    <v t="r">7955</v>
    <v t="r">7956</v>
    <v t="r">7957</v>
    <v t="r">7958</v>
    <v t="r">7959</v>
    <v t="r">7960</v>
    <v t="r">7961</v>
    <v t="r">7962</v>
    <v t="r">7963</v>
    <v t="r">7964</v>
    <v t="r">7965</v>
    <v t="r">7966</v>
    <v t="r">7967</v>
    <v t="r">7968</v>
    <v t="r">7969</v>
    <v t="r">7970</v>
    <v t="r">7971</v>
    <v t="r">7972</v>
    <v t="r">7973</v>
    <v t="r">7974</v>
  </a>
  <a r="38">
    <v t="r">7990</v>
    <v t="r">7991</v>
    <v t="r">7992</v>
    <v t="r">7993</v>
    <v t="r">7994</v>
    <v t="r">7995</v>
    <v t="r">7996</v>
    <v t="r">7997</v>
    <v t="r">7998</v>
    <v t="r">7999</v>
    <v t="r">8000</v>
    <v t="r">8001</v>
    <v t="r">8002</v>
    <v t="r">8003</v>
    <v t="r">8004</v>
    <v t="r">8005</v>
    <v t="r">8006</v>
    <v t="r">8007</v>
    <v t="r">8008</v>
    <v t="r">8009</v>
    <v t="r">8010</v>
    <v t="r">8011</v>
    <v t="r">8012</v>
    <v t="r">8013</v>
    <v t="r">8014</v>
    <v t="r">8015</v>
    <v t="r">8016</v>
    <v t="r">8017</v>
    <v t="r">8018</v>
    <v t="r">8019</v>
    <v t="r">8020</v>
    <v t="r">8021</v>
    <v t="r">8022</v>
    <v t="r">8023</v>
    <v t="r">8024</v>
    <v t="r">8025</v>
    <v t="r">8026</v>
    <v t="r">8027</v>
  </a>
  <a r="3">
    <v t="r">8029</v>
    <v t="r">8029</v>
    <v t="r">8030</v>
  </a>
  <a r="5">
    <v t="r">8006</v>
    <v t="r">8011</v>
    <v t="r">8012</v>
    <v t="r">8014</v>
    <v t="r">8016</v>
  </a>
  <a r="33">
    <v t="r">7990</v>
    <v t="r">7991</v>
    <v t="r">7992</v>
    <v t="r">7993</v>
    <v t="r">7994</v>
    <v t="r">7995</v>
    <v t="r">7996</v>
    <v t="r">7997</v>
    <v t="r">7998</v>
    <v t="r">7999</v>
    <v t="r">8000</v>
    <v t="r">8001</v>
    <v t="r">8002</v>
    <v t="r">8003</v>
    <v t="r">8004</v>
    <v t="r">8005</v>
    <v t="r">8007</v>
    <v t="r">8008</v>
    <v t="r">8009</v>
    <v t="r">8010</v>
    <v t="r">8013</v>
    <v t="r">8015</v>
    <v t="r">8017</v>
    <v t="r">8018</v>
    <v t="r">8019</v>
    <v t="r">8020</v>
    <v t="r">8021</v>
    <v t="r">8022</v>
    <v t="r">8023</v>
    <v t="r">8024</v>
    <v t="r">8025</v>
    <v t="r">8026</v>
    <v t="r">8027</v>
  </a>
  <a r="1">
    <v t="r">8048</v>
  </a>
  <a r="38">
    <v t="r">8051</v>
    <v t="r">8052</v>
    <v t="r">8053</v>
    <v t="r">8054</v>
    <v t="r">8055</v>
    <v t="r">8056</v>
    <v t="r">8057</v>
    <v t="r">8058</v>
    <v t="r">8059</v>
    <v t="r">8060</v>
    <v t="r">8061</v>
    <v t="r">8062</v>
    <v t="r">8063</v>
    <v t="r">8064</v>
    <v t="r">8065</v>
    <v t="r">8066</v>
    <v t="r">8067</v>
    <v t="r">8068</v>
    <v t="r">8069</v>
    <v t="r">8070</v>
    <v t="r">8071</v>
    <v t="r">8072</v>
    <v t="r">8073</v>
    <v t="r">8074</v>
    <v t="r">8075</v>
    <v t="r">8076</v>
    <v t="r">8077</v>
    <v t="r">8078</v>
    <v t="r">8079</v>
    <v t="r">8080</v>
    <v t="r">8081</v>
    <v t="r">8082</v>
    <v t="r">8083</v>
    <v t="r">8084</v>
    <v t="r">8085</v>
    <v t="r">8086</v>
    <v t="r">8087</v>
    <v t="r">8088</v>
  </a>
  <a r="3">
    <v t="r">8090</v>
    <v t="r">8090</v>
    <v t="r">8090</v>
  </a>
  <a r="2">
    <v t="r">8072</v>
    <v t="r">8074</v>
  </a>
  <a r="36">
    <v t="r">8051</v>
    <v t="r">8052</v>
    <v t="r">8053</v>
    <v t="r">8054</v>
    <v t="r">8055</v>
    <v t="r">8056</v>
    <v t="r">8057</v>
    <v t="r">8058</v>
    <v t="r">8059</v>
    <v t="r">8060</v>
    <v t="r">8061</v>
    <v t="r">8062</v>
    <v t="r">8063</v>
    <v t="r">8064</v>
    <v t="r">8065</v>
    <v t="r">8066</v>
    <v t="r">8067</v>
    <v t="r">8068</v>
    <v t="r">8069</v>
    <v t="r">8070</v>
    <v t="r">8071</v>
    <v t="r">8073</v>
    <v t="r">8075</v>
    <v t="r">8076</v>
    <v t="r">8077</v>
    <v t="r">8078</v>
    <v t="r">8079</v>
    <v t="r">8080</v>
    <v t="r">8081</v>
    <v t="r">8082</v>
    <v t="r">8083</v>
    <v t="r">8084</v>
    <v t="r">8085</v>
    <v t="r">8086</v>
    <v t="r">8087</v>
    <v t="r">8088</v>
  </a>
  <a r="1">
    <v t="r">8109</v>
  </a>
  <a r="1">
    <v t="r">1164</v>
  </a>
  <a r="36">
    <v t="r">8114</v>
    <v t="r">8115</v>
    <v t="r">8116</v>
    <v t="r">8117</v>
    <v t="r">8118</v>
    <v t="r">8119</v>
    <v t="r">8120</v>
    <v t="r">8121</v>
    <v t="r">8122</v>
    <v t="r">8123</v>
    <v t="r">8124</v>
    <v t="r">8125</v>
    <v t="r">8126</v>
    <v t="r">8127</v>
    <v t="r">8128</v>
    <v t="r">8129</v>
    <v t="r">8130</v>
    <v t="r">8131</v>
    <v t="r">8132</v>
    <v t="r">8133</v>
    <v t="r">8134</v>
    <v t="r">8135</v>
    <v t="r">8136</v>
    <v t="r">8137</v>
    <v t="r">8138</v>
    <v t="r">8139</v>
    <v t="r">8140</v>
    <v t="r">8141</v>
    <v t="r">8142</v>
    <v t="r">8143</v>
    <v t="r">8144</v>
    <v t="r">8145</v>
    <v t="r">8146</v>
    <v t="r">8147</v>
    <v t="r">8148</v>
    <v t="r">8149</v>
  </a>
  <a r="3">
    <v t="r">8151</v>
    <v t="r">8151</v>
    <v t="r">8152</v>
  </a>
  <a r="6">
    <v t="r">8134</v>
    <v t="r">8135</v>
    <v t="r">8136</v>
    <v t="r">8137</v>
    <v t="r">8138</v>
    <v t="r">8140</v>
  </a>
  <a r="30">
    <v t="r">8114</v>
    <v t="r">8115</v>
    <v t="r">8116</v>
    <v t="r">8117</v>
    <v t="r">8118</v>
    <v t="r">8119</v>
    <v t="r">8120</v>
    <v t="r">8121</v>
    <v t="r">8122</v>
    <v t="r">8123</v>
    <v t="r">8124</v>
    <v t="r">8125</v>
    <v t="r">8126</v>
    <v t="r">8127</v>
    <v t="r">8128</v>
    <v t="r">8129</v>
    <v t="r">8130</v>
    <v t="r">8131</v>
    <v t="r">8132</v>
    <v t="r">8133</v>
    <v t="r">8139</v>
    <v t="r">8141</v>
    <v t="r">8142</v>
    <v t="r">8143</v>
    <v t="r">8144</v>
    <v t="r">8145</v>
    <v t="r">8146</v>
    <v t="r">8147</v>
    <v t="r">8148</v>
    <v t="r">8149</v>
  </a>
  <a r="36">
    <v t="r">8168</v>
    <v t="r">8169</v>
    <v t="r">8170</v>
    <v t="r">8171</v>
    <v t="r">8172</v>
    <v t="r">8173</v>
    <v t="r">8174</v>
    <v t="r">8175</v>
    <v t="r">8176</v>
    <v t="r">8177</v>
    <v t="r">8178</v>
    <v t="r">8179</v>
    <v t="r">8180</v>
    <v t="r">8181</v>
    <v t="r">8182</v>
    <v t="r">8183</v>
    <v t="r">8184</v>
    <v t="r">8185</v>
    <v t="r">8186</v>
    <v t="r">8187</v>
    <v t="r">8188</v>
    <v t="r">8189</v>
    <v t="r">8190</v>
    <v t="r">8191</v>
    <v t="r">8192</v>
    <v t="r">8193</v>
    <v t="r">8194</v>
    <v t="r">8195</v>
    <v t="r">8196</v>
    <v t="r">8197</v>
    <v t="r">8198</v>
    <v t="r">8199</v>
    <v t="r">8200</v>
    <v t="r">8201</v>
    <v t="r">8202</v>
    <v t="r">8203</v>
  </a>
  <a r="3">
    <v t="r">8205</v>
    <v t="r">8205</v>
    <v t="r">8206</v>
  </a>
  <a r="1">
    <v t="r">8191</v>
  </a>
  <a r="35">
    <v t="r">8168</v>
    <v t="r">8169</v>
    <v t="r">8170</v>
    <v t="r">8171</v>
    <v t="r">8172</v>
    <v t="r">8173</v>
    <v t="r">8174</v>
    <v t="r">8175</v>
    <v t="r">8176</v>
    <v t="r">8177</v>
    <v t="r">8178</v>
    <v t="r">8179</v>
    <v t="r">8180</v>
    <v t="r">8181</v>
    <v t="r">8182</v>
    <v t="r">8183</v>
    <v t="r">8184</v>
    <v t="r">8185</v>
    <v t="r">8186</v>
    <v t="r">8187</v>
    <v t="r">8188</v>
    <v t="r">8189</v>
    <v t="r">8190</v>
    <v t="r">8192</v>
    <v t="r">8193</v>
    <v t="r">8194</v>
    <v t="r">8195</v>
    <v t="r">8196</v>
    <v t="r">8197</v>
    <v t="r">8198</v>
    <v t="r">8199</v>
    <v t="r">8200</v>
    <v t="r">8201</v>
    <v t="r">8202</v>
    <v t="r">8203</v>
  </a>
  <a r="36">
    <v t="r">8227</v>
    <v t="r">8228</v>
    <v t="r">8229</v>
    <v t="r">8230</v>
    <v t="r">8231</v>
    <v t="r">8232</v>
    <v t="r">8233</v>
    <v t="r">8234</v>
    <v t="r">8235</v>
    <v t="r">8236</v>
    <v t="r">8237</v>
    <v t="r">8238</v>
    <v t="r">8239</v>
    <v t="r">8240</v>
    <v t="r">8241</v>
    <v t="r">8242</v>
    <v t="r">8243</v>
    <v t="r">8244</v>
    <v t="r">8245</v>
    <v t="r">8246</v>
    <v t="r">8247</v>
    <v t="r">8248</v>
    <v t="r">8249</v>
    <v t="r">8250</v>
    <v t="r">8251</v>
    <v t="r">8252</v>
    <v t="r">8253</v>
    <v t="r">8254</v>
    <v t="r">8255</v>
    <v t="r">8256</v>
    <v t="r">8257</v>
    <v t="r">8258</v>
    <v t="r">8259</v>
    <v t="r">8260</v>
    <v t="r">8261</v>
    <v t="r">8262</v>
  </a>
  <a r="3">
    <v t="r">8264</v>
    <v t="r">8264</v>
    <v t="r">8265</v>
  </a>
  <a r="7">
    <v t="r">8245</v>
    <v t="r">8247</v>
    <v t="r">8249</v>
    <v t="r">8250</v>
    <v t="r">8251</v>
    <v t="r">8252</v>
    <v t="r">8253</v>
  </a>
  <a r="29">
    <v t="r">8227</v>
    <v t="r">8228</v>
    <v t="r">8229</v>
    <v t="r">8230</v>
    <v t="r">8231</v>
    <v t="r">8232</v>
    <v t="r">8233</v>
    <v t="r">8234</v>
    <v t="r">8235</v>
    <v t="r">8236</v>
    <v t="r">8237</v>
    <v t="r">8238</v>
    <v t="r">8239</v>
    <v t="r">8240</v>
    <v t="r">8241</v>
    <v t="r">8242</v>
    <v t="r">8243</v>
    <v t="r">8244</v>
    <v t="r">8246</v>
    <v t="r">8248</v>
    <v t="r">8254</v>
    <v t="r">8255</v>
    <v t="r">8256</v>
    <v t="r">8257</v>
    <v t="r">8258</v>
    <v t="r">8259</v>
    <v t="r">8260</v>
    <v t="r">8261</v>
    <v t="r">8262</v>
  </a>
  <a r="3">
    <v t="r">8282</v>
    <v t="r">8283</v>
    <v t="r">8284</v>
  </a>
  <a r="2">
    <v t="r">1164</v>
    <v t="r">219</v>
  </a>
  <a r="36">
    <v t="r">8289</v>
    <v t="r">8290</v>
    <v t="r">8291</v>
    <v t="r">8292</v>
    <v t="r">8293</v>
    <v t="r">8294</v>
    <v t="r">8295</v>
    <v t="r">8296</v>
    <v t="r">8297</v>
    <v t="r">8298</v>
    <v t="r">8299</v>
    <v t="r">8300</v>
    <v t="r">8301</v>
    <v t="r">8302</v>
    <v t="r">8303</v>
    <v t="r">8304</v>
    <v t="r">8305</v>
    <v t="r">8306</v>
    <v t="r">8307</v>
    <v t="r">8308</v>
    <v t="r">8309</v>
    <v t="r">8310</v>
    <v t="r">8311</v>
    <v t="r">8312</v>
    <v t="r">8313</v>
    <v t="r">8314</v>
    <v t="r">8315</v>
    <v t="r">8316</v>
    <v t="r">8317</v>
    <v t="r">8318</v>
    <v t="r">8319</v>
    <v t="r">8320</v>
    <v t="r">8321</v>
    <v t="r">8322</v>
    <v t="r">8323</v>
    <v t="r">8324</v>
  </a>
  <a r="3">
    <v t="r">8326</v>
    <v t="r">8326</v>
    <v t="r">8327</v>
  </a>
  <a r="1">
    <v t="r">8314</v>
  </a>
  <a r="35">
    <v t="r">8289</v>
    <v t="r">8290</v>
    <v t="r">8291</v>
    <v t="r">8292</v>
    <v t="r">8293</v>
    <v t="r">8294</v>
    <v t="r">8295</v>
    <v t="r">8296</v>
    <v t="r">8297</v>
    <v t="r">8298</v>
    <v t="r">8299</v>
    <v t="r">8300</v>
    <v t="r">8301</v>
    <v t="r">8302</v>
    <v t="r">8303</v>
    <v t="r">8304</v>
    <v t="r">8305</v>
    <v t="r">8306</v>
    <v t="r">8307</v>
    <v t="r">8308</v>
    <v t="r">8309</v>
    <v t="r">8310</v>
    <v t="r">8311</v>
    <v t="r">8312</v>
    <v t="r">8313</v>
    <v t="r">8315</v>
    <v t="r">8316</v>
    <v t="r">8317</v>
    <v t="r">8318</v>
    <v t="r">8319</v>
    <v t="r">8320</v>
    <v t="r">8321</v>
    <v t="r">8322</v>
    <v t="r">8323</v>
    <v t="r">8324</v>
  </a>
  <a r="35">
    <v t="r">8347</v>
    <v t="r">8348</v>
    <v t="r">8349</v>
    <v t="r">8350</v>
    <v t="r">8351</v>
    <v t="r">8352</v>
    <v t="r">8353</v>
    <v t="r">8354</v>
    <v t="r">8355</v>
    <v t="r">8356</v>
    <v t="r">8357</v>
    <v t="r">8358</v>
    <v t="r">8359</v>
    <v t="r">8360</v>
    <v t="r">8361</v>
    <v t="r">8362</v>
    <v t="r">8363</v>
    <v t="r">8364</v>
    <v t="r">8365</v>
    <v t="r">8366</v>
    <v t="r">8367</v>
    <v t="r">8368</v>
    <v t="r">8369</v>
    <v t="r">8370</v>
    <v t="r">8371</v>
    <v t="r">8372</v>
    <v t="r">8373</v>
    <v t="r">8374</v>
    <v t="r">8375</v>
    <v t="r">8376</v>
    <v t="r">8377</v>
    <v t="r">8378</v>
    <v t="r">8379</v>
    <v t="r">8380</v>
    <v t="r">8381</v>
  </a>
  <a r="3">
    <v t="r">8383</v>
    <v t="r">8383</v>
    <v t="r">8384</v>
  </a>
  <a r="6">
    <v t="r">8366</v>
    <v t="r">8368</v>
    <v t="r">8370</v>
    <v t="r">8371</v>
    <v t="r">8372</v>
    <v t="r">8374</v>
  </a>
  <a r="29">
    <v t="r">8347</v>
    <v t="r">8348</v>
    <v t="r">8349</v>
    <v t="r">8350</v>
    <v t="r">8351</v>
    <v t="r">8352</v>
    <v t="r">8353</v>
    <v t="r">8354</v>
    <v t="r">8355</v>
    <v t="r">8356</v>
    <v t="r">8357</v>
    <v t="r">8358</v>
    <v t="r">8359</v>
    <v t="r">8360</v>
    <v t="r">8361</v>
    <v t="r">8362</v>
    <v t="r">8363</v>
    <v t="r">8364</v>
    <v t="r">8365</v>
    <v t="r">8367</v>
    <v t="r">8369</v>
    <v t="r">8373</v>
    <v t="r">8375</v>
    <v t="r">8376</v>
    <v t="r">8377</v>
    <v t="r">8378</v>
    <v t="r">8379</v>
    <v t="r">8380</v>
    <v t="r">8381</v>
  </a>
  <a r="1">
    <v t="r">8284</v>
  </a>
  <a r="35">
    <v t="r">8404</v>
    <v t="r">8405</v>
    <v t="r">8406</v>
    <v t="r">8407</v>
    <v t="r">8408</v>
    <v t="r">8409</v>
    <v t="r">8410</v>
    <v t="r">8411</v>
    <v t="r">8412</v>
    <v t="r">8413</v>
    <v t="r">8414</v>
    <v t="r">8415</v>
    <v t="r">8416</v>
    <v t="r">8417</v>
    <v t="r">8418</v>
    <v t="r">8419</v>
    <v t="r">8420</v>
    <v t="r">8421</v>
    <v t="r">8422</v>
    <v t="r">8423</v>
    <v t="r">8424</v>
    <v t="r">8425</v>
    <v t="r">8426</v>
    <v t="r">8427</v>
    <v t="r">8428</v>
    <v t="r">8429</v>
    <v t="r">8430</v>
    <v t="r">8431</v>
    <v t="r">8432</v>
    <v t="r">8433</v>
    <v t="r">8434</v>
    <v t="r">8435</v>
    <v t="r">8436</v>
    <v t="r">8437</v>
    <v t="r">8438</v>
  </a>
  <a r="3">
    <v t="r">8440</v>
    <v t="r">8440</v>
    <v t="r">8441</v>
  </a>
  <a r="1">
    <v t="r">8428</v>
  </a>
  <a r="34">
    <v t="r">8404</v>
    <v t="r">8405</v>
    <v t="r">8406</v>
    <v t="r">8407</v>
    <v t="r">8408</v>
    <v t="r">8409</v>
    <v t="r">8410</v>
    <v t="r">8411</v>
    <v t="r">8412</v>
    <v t="r">8413</v>
    <v t="r">8414</v>
    <v t="r">8415</v>
    <v t="r">8416</v>
    <v t="r">8417</v>
    <v t="r">8418</v>
    <v t="r">8419</v>
    <v t="r">8420</v>
    <v t="r">8421</v>
    <v t="r">8422</v>
    <v t="r">8423</v>
    <v t="r">8424</v>
    <v t="r">8425</v>
    <v t="r">8426</v>
    <v t="r">8427</v>
    <v t="r">8429</v>
    <v t="r">8430</v>
    <v t="r">8431</v>
    <v t="r">8432</v>
    <v t="r">8433</v>
    <v t="r">8434</v>
    <v t="r">8435</v>
    <v t="r">8436</v>
    <v t="r">8437</v>
    <v t="r">8438</v>
  </a>
  <a r="35">
    <v t="r">8460</v>
    <v t="r">8461</v>
    <v t="r">8462</v>
    <v t="r">8463</v>
    <v t="r">8464</v>
    <v t="r">8465</v>
    <v t="r">8466</v>
    <v t="r">8467</v>
    <v t="r">8468</v>
    <v t="r">8469</v>
    <v t="r">8470</v>
    <v t="r">8471</v>
    <v t="r">8472</v>
    <v t="r">8473</v>
    <v t="r">8474</v>
    <v t="r">8475</v>
    <v t="r">8476</v>
    <v t="r">8477</v>
    <v t="r">8478</v>
    <v t="r">8479</v>
    <v t="r">8480</v>
    <v t="r">8481</v>
    <v t="r">8482</v>
    <v t="r">8483</v>
    <v t="r">8484</v>
    <v t="r">8485</v>
    <v t="r">8486</v>
    <v t="r">8487</v>
    <v t="r">8488</v>
    <v t="r">8489</v>
    <v t="r">8490</v>
    <v t="r">8491</v>
    <v t="r">8492</v>
    <v t="r">8493</v>
    <v t="r">8494</v>
  </a>
  <a r="3">
    <v t="r">8496</v>
    <v t="r">8496</v>
    <v t="r">8496</v>
  </a>
  <a r="7">
    <v t="r">8480</v>
    <v t="r">8482</v>
    <v t="r">8483</v>
    <v t="r">8484</v>
    <v t="r">8485</v>
    <v t="r">8486</v>
    <v t="r">8488</v>
  </a>
  <a r="28">
    <v t="r">8460</v>
    <v t="r">8461</v>
    <v t="r">8462</v>
    <v t="r">8463</v>
    <v t="r">8464</v>
    <v t="r">8465</v>
    <v t="r">8466</v>
    <v t="r">8467</v>
    <v t="r">8468</v>
    <v t="r">8469</v>
    <v t="r">8470</v>
    <v t="r">8471</v>
    <v t="r">8472</v>
    <v t="r">8473</v>
    <v t="r">8474</v>
    <v t="r">8475</v>
    <v t="r">8476</v>
    <v t="r">8477</v>
    <v t="r">8478</v>
    <v t="r">8479</v>
    <v t="r">8481</v>
    <v t="r">8487</v>
    <v t="r">8489</v>
    <v t="r">8490</v>
    <v t="r">8491</v>
    <v t="r">8492</v>
    <v t="r">8493</v>
    <v t="r">8494</v>
  </a>
  <a r="2">
    <v t="r">8513</v>
    <v t="r">8514</v>
  </a>
  <a r="2">
    <v t="r">1161</v>
    <v t="r">3290</v>
  </a>
  <a r="35">
    <v t="r">8519</v>
    <v t="r">8520</v>
    <v t="r">8521</v>
    <v t="r">8522</v>
    <v t="r">8523</v>
    <v t="r">8524</v>
    <v t="r">8525</v>
    <v t="r">8526</v>
    <v t="r">8527</v>
    <v t="r">8528</v>
    <v t="r">8529</v>
    <v t="r">8530</v>
    <v t="r">8531</v>
    <v t="r">8532</v>
    <v t="r">8533</v>
    <v t="r">8534</v>
    <v t="r">8535</v>
    <v t="r">8536</v>
    <v t="r">8537</v>
    <v t="r">8538</v>
    <v t="r">8539</v>
    <v t="r">8540</v>
    <v t="r">8541</v>
    <v t="r">8542</v>
    <v t="r">8543</v>
    <v t="r">8544</v>
    <v t="r">8545</v>
    <v t="r">8546</v>
    <v t="r">8547</v>
    <v t="r">8548</v>
    <v t="r">8549</v>
    <v t="r">8550</v>
    <v t="r">8551</v>
    <v t="r">8552</v>
    <v t="r">8553</v>
  </a>
  <a r="3">
    <v t="r">8555</v>
    <v t="r">8555</v>
    <v t="r">8556</v>
  </a>
  <a r="1">
    <v t="r">8544</v>
  </a>
  <a r="34">
    <v t="r">8519</v>
    <v t="r">8520</v>
    <v t="r">8521</v>
    <v t="r">8522</v>
    <v t="r">8523</v>
    <v t="r">8524</v>
    <v t="r">8525</v>
    <v t="r">8526</v>
    <v t="r">8527</v>
    <v t="r">8528</v>
    <v t="r">8529</v>
    <v t="r">8530</v>
    <v t="r">8531</v>
    <v t="r">8532</v>
    <v t="r">8533</v>
    <v t="r">8534</v>
    <v t="r">8535</v>
    <v t="r">8536</v>
    <v t="r">8537</v>
    <v t="r">8538</v>
    <v t="r">8539</v>
    <v t="r">8540</v>
    <v t="r">8541</v>
    <v t="r">8542</v>
    <v t="r">8543</v>
    <v t="r">8545</v>
    <v t="r">8546</v>
    <v t="r">8547</v>
    <v t="r">8548</v>
    <v t="r">8549</v>
    <v t="r">8550</v>
    <v t="r">8551</v>
    <v t="r">8552</v>
    <v t="r">8553</v>
  </a>
  <a r="1">
    <v t="r">8570</v>
  </a>
  <a r="31">
    <v t="r">8574</v>
    <v t="r">8575</v>
    <v t="r">8576</v>
    <v t="r">8577</v>
    <v t="r">8578</v>
    <v t="r">8579</v>
    <v t="r">8580</v>
    <v t="r">8581</v>
    <v t="r">8582</v>
    <v t="r">8583</v>
    <v t="r">8584</v>
    <v t="r">8585</v>
    <v t="r">8586</v>
    <v t="r">8587</v>
    <v t="r">8588</v>
    <v t="r">8589</v>
    <v t="r">8590</v>
    <v t="r">8591</v>
    <v t="r">8592</v>
    <v t="r">8593</v>
    <v t="r">8594</v>
    <v t="r">8595</v>
    <v t="r">8596</v>
    <v t="r">8597</v>
    <v t="r">8598</v>
    <v t="r">8599</v>
    <v t="r">8600</v>
    <v t="r">8601</v>
    <v t="r">8602</v>
    <v t="r">8603</v>
    <v t="r">8604</v>
  </a>
  <a r="3">
    <v t="r">8606</v>
    <v t="r">8606</v>
    <v t="r">8606</v>
  </a>
  <a r="30">
    <v t="r">8617</v>
    <v t="r">8618</v>
    <v t="r">8619</v>
    <v t="r">8620</v>
    <v t="r">8621</v>
    <v t="r">8622</v>
    <v t="r">8623</v>
    <v t="r">8624</v>
    <v t="r">8625</v>
    <v t="r">8626</v>
    <v t="r">8627</v>
    <v t="r">8628</v>
    <v t="r">8629</v>
    <v t="r">8630</v>
    <v t="r">8631</v>
    <v t="r">8632</v>
    <v t="r">8633</v>
    <v t="r">8634</v>
    <v t="r">8635</v>
    <v t="r">8636</v>
    <v t="r">8637</v>
    <v t="r">8638</v>
    <v t="r">8639</v>
    <v t="r">8640</v>
    <v t="r">8641</v>
    <v t="r">8642</v>
    <v t="r">8643</v>
    <v t="r">8644</v>
    <v t="r">8645</v>
    <v t="r">8646</v>
  </a>
  <a r="3">
    <v t="r">8648</v>
    <v t="r">8648</v>
    <v t="r">8648</v>
  </a>
  <a r="1">
    <v t="r">8640</v>
  </a>
  <a r="29">
    <v t="r">8617</v>
    <v t="r">8618</v>
    <v t="r">8619</v>
    <v t="r">8620</v>
    <v t="r">8621</v>
    <v t="r">8622</v>
    <v t="r">8623</v>
    <v t="r">8624</v>
    <v t="r">8625</v>
    <v t="r">8626</v>
    <v t="r">8627</v>
    <v t="r">8628</v>
    <v t="r">8629</v>
    <v t="r">8630</v>
    <v t="r">8631</v>
    <v t="r">8632</v>
    <v t="r">8633</v>
    <v t="r">8634</v>
    <v t="r">8635</v>
    <v t="r">8636</v>
    <v t="r">8637</v>
    <v t="r">8638</v>
    <v t="r">8639</v>
    <v t="r">8641</v>
    <v t="r">8642</v>
    <v t="r">8643</v>
    <v t="r">8644</v>
    <v t="r">8645</v>
    <v t="r">8646</v>
  </a>
  <a r="7">
    <v t="r">8664</v>
    <v t="r">8665</v>
    <v t="r">8666</v>
    <v t="r">8667</v>
    <v t="r">8668</v>
    <v t="r">8669</v>
    <v t="r">8670</v>
  </a>
  <a r="29">
    <v t="r">8674</v>
    <v t="r">8675</v>
    <v t="r">8676</v>
    <v t="r">8677</v>
    <v t="r">8678</v>
    <v t="r">8679</v>
    <v t="r">8680</v>
    <v t="r">8681</v>
    <v t="r">8682</v>
    <v t="r">8683</v>
    <v t="r">8684</v>
    <v t="r">8685</v>
    <v t="r">8686</v>
    <v t="r">8687</v>
    <v t="r">8688</v>
    <v t="r">8689</v>
    <v t="r">8690</v>
    <v t="r">8691</v>
    <v t="r">8692</v>
    <v t="r">8693</v>
    <v t="r">8694</v>
    <v t="r">8695</v>
    <v t="r">8696</v>
    <v t="r">8697</v>
    <v t="r">8698</v>
    <v t="r">8699</v>
    <v t="r">8700</v>
    <v t="r">8701</v>
    <v t="r">8702</v>
  </a>
  <a r="3">
    <v t="r">8704</v>
    <v t="r">8704</v>
    <v t="r">8705</v>
  </a>
  <a r="1">
    <v t="r">4813</v>
  </a>
  <a r="26">
    <v t="r">8723</v>
    <v t="r">8724</v>
    <v t="r">8725</v>
    <v t="r">8726</v>
    <v t="r">8727</v>
    <v t="r">8728</v>
    <v t="r">8729</v>
    <v t="r">8730</v>
    <v t="r">8731</v>
    <v t="r">8732</v>
    <v t="r">8733</v>
    <v t="r">8734</v>
    <v t="r">8735</v>
    <v t="r">8736</v>
    <v t="r">8737</v>
    <v t="r">8738</v>
    <v t="r">8739</v>
    <v t="r">8740</v>
    <v t="r">8741</v>
    <v t="r">8742</v>
    <v t="r">8743</v>
    <v t="r">8744</v>
    <v t="r">8745</v>
    <v t="r">8746</v>
    <v t="r">8747</v>
    <v t="r">8748</v>
  </a>
  <a r="3">
    <v t="r">8750</v>
    <v t="r">8751</v>
    <v t="r">8752</v>
  </a>
  <a r="2">
    <v t="r">8767</v>
    <v t="r">8768</v>
  </a>
  <a r="20">
    <v t="r">8772</v>
    <v t="r">8773</v>
    <v t="r">8774</v>
    <v t="r">8775</v>
    <v t="r">8776</v>
    <v t="r">8777</v>
    <v t="r">8778</v>
    <v t="r">8779</v>
    <v t="r">8780</v>
    <v t="r">8781</v>
    <v t="r">8782</v>
    <v t="r">8783</v>
    <v t="r">8784</v>
    <v t="r">8785</v>
    <v t="r">8786</v>
    <v t="r">8787</v>
    <v t="r">8788</v>
    <v t="r">8789</v>
    <v t="r">8790</v>
    <v t="r">8791</v>
  </a>
  <a r="3">
    <v t="r">8793</v>
    <v t="r">8794</v>
    <v t="r">8795</v>
  </a>
  <a r="3">
    <v t="r">8802</v>
    <v t="r">8803</v>
    <v t="r">8804</v>
  </a>
  <a r="20">
    <v t="r">8810</v>
    <v t="r">8811</v>
    <v t="r">8812</v>
    <v t="r">8813</v>
    <v t="r">8814</v>
    <v t="r">8815</v>
    <v t="r">8816</v>
    <v t="r">8817</v>
    <v t="r">8818</v>
    <v t="r">8819</v>
    <v t="r">8820</v>
    <v t="r">8821</v>
    <v t="r">8822</v>
    <v t="r">8823</v>
    <v t="r">8824</v>
    <v t="r">8825</v>
    <v t="r">8826</v>
    <v t="r">8827</v>
    <v t="r">8828</v>
    <v t="r">8829</v>
  </a>
  <a r="3">
    <v t="r">25</v>
    <v t="r">8831</v>
    <v t="r">25</v>
  </a>
  <a r="3">
    <v t="r">8833</v>
    <v t="r">8834</v>
    <v t="r">8835</v>
  </a>
  <a r="4">
    <v t="r">8848</v>
    <v t="r">8849</v>
    <v t="r">8803</v>
    <v t="r">7246</v>
  </a>
  <a r="19">
    <v t="r">8853</v>
    <v t="r">8854</v>
    <v t="r">8855</v>
    <v t="r">8856</v>
    <v t="r">8857</v>
    <v t="r">8858</v>
    <v t="r">8859</v>
    <v t="r">8860</v>
    <v t="r">8861</v>
    <v t="r">8862</v>
    <v t="r">8863</v>
    <v t="r">8864</v>
    <v t="r">8865</v>
    <v t="r">8866</v>
    <v t="r">8867</v>
    <v t="r">8868</v>
    <v t="r">8869</v>
    <v t="r">8870</v>
    <v t="r">8871</v>
  </a>
  <a r="3">
    <v t="r">8873</v>
    <v t="r">8873</v>
    <v t="r">8874</v>
  </a>
  <a r="3">
    <v t="r">8803</v>
    <v t="r">8848</v>
    <v t="r">7246</v>
  </a>
  <a r="20">
    <v t="r">8888</v>
    <v t="r">8889</v>
    <v t="r">8890</v>
    <v t="r">8891</v>
    <v t="r">8892</v>
    <v t="r">8893</v>
    <v t="r">8894</v>
    <v t="r">8895</v>
    <v t="r">8896</v>
    <v t="r">8897</v>
    <v t="r">8898</v>
    <v t="r">8899</v>
    <v t="r">8900</v>
    <v t="r">8901</v>
    <v t="r">8902</v>
    <v t="r">8903</v>
    <v t="r">8904</v>
    <v t="r">8905</v>
    <v t="r">8906</v>
    <v t="r">8907</v>
  </a>
  <a r="3">
    <v t="r">8909</v>
    <v t="r">8909</v>
    <v t="r">8910</v>
  </a>
  <a r="3">
    <v t="r">8918</v>
    <v t="r">7246</v>
    <v t="r">8803</v>
  </a>
  <a r="20">
    <v t="r">8922</v>
    <v t="r">8923</v>
    <v t="r">8924</v>
    <v t="r">8925</v>
    <v t="r">8926</v>
    <v t="r">8927</v>
    <v t="r">8928</v>
    <v t="r">8929</v>
    <v t="r">8930</v>
    <v t="r">8931</v>
    <v t="r">8932</v>
    <v t="r">8933</v>
    <v t="r">8934</v>
    <v t="r">8935</v>
    <v t="r">8936</v>
    <v t="r">8937</v>
    <v t="r">8938</v>
    <v t="r">8939</v>
    <v t="r">8940</v>
    <v t="r">8941</v>
  </a>
  <a r="3">
    <v t="r">8943</v>
    <v t="r">8943</v>
    <v t="r">8944</v>
  </a>
  <a r="4">
    <v t="r">8918</v>
    <v t="r">8951</v>
    <v t="r">7246</v>
    <v t="r">8803</v>
  </a>
  <a r="20">
    <v t="r">8955</v>
    <v t="r">8956</v>
    <v t="r">8957</v>
    <v t="r">8958</v>
    <v t="r">8959</v>
    <v t="r">8960</v>
    <v t="r">8961</v>
    <v t="r">8962</v>
    <v t="r">8963</v>
    <v t="r">8964</v>
    <v t="r">8965</v>
    <v t="r">8966</v>
    <v t="r">8967</v>
    <v t="r">8968</v>
    <v t="r">8969</v>
    <v t="r">8970</v>
    <v t="r">8971</v>
    <v t="r">8972</v>
    <v t="r">8973</v>
    <v t="r">8974</v>
  </a>
  <a r="3">
    <v t="r">8976</v>
    <v t="r">8976</v>
    <v t="r">8977</v>
  </a>
  <a r="4">
    <v t="r">8986</v>
    <v t="r">8918</v>
    <v t="r">8987</v>
    <v t="r">7246</v>
  </a>
  <a r="19">
    <v t="r">8991</v>
    <v t="r">8992</v>
    <v t="r">8993</v>
    <v t="r">8994</v>
    <v t="r">8995</v>
    <v t="r">8996</v>
    <v t="r">8997</v>
    <v t="r">8998</v>
    <v t="r">8999</v>
    <v t="r">9000</v>
    <v t="r">9001</v>
    <v t="r">9002</v>
    <v t="r">9003</v>
    <v t="r">9004</v>
    <v t="r">9005</v>
    <v t="r">9006</v>
    <v t="r">9007</v>
    <v t="r">9008</v>
    <v t="r">9009</v>
  </a>
  <a r="4">
    <v t="r">8918</v>
    <v t="r">8986</v>
    <v t="r">8987</v>
    <v t="r">7246</v>
  </a>
  <a r="19">
    <v t="r">9021</v>
    <v t="r">9022</v>
    <v t="r">9023</v>
    <v t="r">9024</v>
    <v t="r">9025</v>
    <v t="r">9026</v>
    <v t="r">9027</v>
    <v t="r">9028</v>
    <v t="r">9029</v>
    <v t="r">9030</v>
    <v t="r">9031</v>
    <v t="r">9032</v>
    <v t="r">9033</v>
    <v t="r">9034</v>
    <v t="r">9035</v>
    <v t="r">9036</v>
    <v t="r">9037</v>
    <v t="r">9038</v>
    <v t="r">9039</v>
  </a>
  <a r="2">
    <v t="r">7246</v>
    <v t="r">8803</v>
  </a>
  <a r="18">
    <v t="r">9050</v>
    <v t="r">9051</v>
    <v t="r">9052</v>
    <v t="r">9053</v>
    <v t="r">9054</v>
    <v t="r">9055</v>
    <v t="r">9056</v>
    <v t="r">9057</v>
    <v t="r">9058</v>
    <v t="r">9059</v>
    <v t="r">9060</v>
    <v t="r">9061</v>
    <v t="r">9062</v>
    <v t="r">9063</v>
    <v t="r">9064</v>
    <v t="r">9065</v>
    <v t="r">9066</v>
    <v t="r">9067</v>
  </a>
  <a r="4">
    <v t="r">9075</v>
    <v t="r">9076</v>
    <v t="r">7246</v>
    <v t="r">8803</v>
  </a>
  <a r="2">
    <v t="r">219</v>
    <v t="r">3290</v>
  </a>
  <a r="17">
    <v t="r">9081</v>
    <v t="r">9082</v>
    <v t="r">9083</v>
    <v t="r">9084</v>
    <v t="r">9085</v>
    <v t="r">9086</v>
    <v t="r">9087</v>
    <v t="r">9088</v>
    <v t="r">9089</v>
    <v t="r">9090</v>
    <v t="r">9091</v>
    <v t="r">9092</v>
    <v t="r">9093</v>
    <v t="r">9094</v>
    <v t="r">9095</v>
    <v t="r">9096</v>
    <v t="r">9097</v>
  </a>
  <a r="4">
    <v t="r">9075</v>
    <v t="r">9104</v>
    <v t="r">9105</v>
    <v t="r">7246</v>
  </a>
  <a r="16">
    <v t="r">9108</v>
    <v t="r">9109</v>
    <v t="r">9110</v>
    <v t="r">9111</v>
    <v t="r">9112</v>
    <v t="r">9113</v>
    <v t="r">9114</v>
    <v t="r">9115</v>
    <v t="r">9116</v>
    <v t="r">9117</v>
    <v t="r">9118</v>
    <v t="r">9119</v>
    <v t="r">9120</v>
    <v t="r">9121</v>
    <v t="r">9122</v>
    <v t="r">9123</v>
  </a>
  <a r="5">
    <v t="s">ammonia anhydrous</v>
    <v t="s">ammonia gas</v>
    <v t="s">azane</v>
    <v t="s">nitro-sil</v>
    <v t="s">spirit of hartshorn</v>
  </a>
  <a r="1">
    <v t="r">9138</v>
  </a>
  <a r="3">
    <v t="s">Single</v>
    <v t="s">Single</v>
    <v t="s">Single</v>
  </a>
  <a r="2">
    <v t="r">9141</v>
    <v t="r">9142</v>
  </a>
  <a r="4">
    <v t="r">221</v>
    <v t="r">221</v>
    <v t="r">221</v>
    <v t="r">221</v>
  </a>
  <a r="4">
    <v t="r">9128</v>
    <v t="r">9145</v>
    <v t="r">9146</v>
    <v t="r">9147</v>
  </a>
  <a r="2">
    <v t="r">9158</v>
    <v t="r">9159</v>
  </a>
  <a r="4">
    <v t="s">AgriculturalChemicalAndPesticide</v>
    <v t="s">Tumorigen</v>
    <v t="s">Mutagen</v>
    <v t="s">HumanData</v>
  </a>
  <a r="2">
    <v t="r">9168</v>
    <v t="r">9169</v>
  </a>
  <a r="4">
    <v t="s">N</v>
    <v t="s">H</v>
    <v t="s">H</v>
    <v t="s">H</v>
  </a>
  <a r="5">
    <v t="s">anhydride carbonique</v>
    <v t="s">carbon dixoide, compressed</v>
    <v t="s">carbonic anhydride</v>
    <v t="s">Freon 744</v>
    <v t="s">R-744</v>
  </a>
  <a r="1">
    <v t="r">9186</v>
  </a>
  <a r="2">
    <v t="s">Double</v>
    <v t="s">Double</v>
  </a>
  <a r="2">
    <v t="r">9190</v>
    <v t="r">9191</v>
  </a>
  <a r="3">
    <v t="r">221</v>
    <v t="r">221</v>
    <v t="r">221</v>
  </a>
  <a r="4">
    <v t="r">9178</v>
    <v t="r">9194</v>
    <v t="r">9195</v>
    <v t="r">9196</v>
  </a>
  <a r="1">
    <v t="s">odorless</v>
  </a>
  <a r="2">
    <v t="s">ReproductiveEffector</v>
    <v t="s">HumanData</v>
  </a>
  <a r="2">
    <v t="r">9213</v>
    <v t="r">9214</v>
  </a>
  <a r="3">
    <v t="s">O</v>
    <v t="s">O</v>
    <v t="s">C</v>
  </a>
  <a r="10">
    <v t="r">9226</v>
    <v t="r">9227</v>
    <v t="s">ethinyl estradiol</v>
    <v t="r">9228</v>
    <v t="r">9229</v>
    <v t="r">9230</v>
    <v t="r">9231</v>
    <v t="r">9232</v>
    <v t="r">9233</v>
    <v t="r">9234</v>
  </a>
  <a r="50">
    <v t="s">Single</v>
    <v t="s">Single</v>
    <v t="s">Single</v>
    <v t="s">Single</v>
    <v t="s">Double</v>
    <v t="s">Single</v>
    <v t="s">Single</v>
    <v t="s">Double</v>
    <v t="s">Double</v>
    <v t="s">Single</v>
    <v t="s">Single</v>
    <v t="s">Single</v>
    <v t="s">Single</v>
    <v t="s">Single</v>
    <v t="s">Single</v>
    <v t="s">Single</v>
    <v t="s">Single</v>
    <v t="s">Double</v>
    <v t="s">Single</v>
    <v t="s">Single</v>
    <v t="s">Single</v>
    <v t="s">Single</v>
    <v t="s">Single</v>
    <v t="s">Single</v>
    <v t="s">Single</v>
    <v t="s">Single</v>
    <v t="s">Single</v>
    <v t="s">Single</v>
    <v t="s">Single</v>
    <v t="s">Single</v>
    <v t="s">Single</v>
    <v t="s">Single</v>
    <v t="s">Single</v>
    <v t="s">Single</v>
    <v t="s">Single</v>
    <v t="s">Double</v>
    <v t="s">Single</v>
    <v t="s">Single</v>
    <v t="s">Single</v>
    <v t="s">Double</v>
    <v t="s">Single</v>
    <v t="s">Single</v>
    <v t="s">Single</v>
    <v t="s">Double</v>
    <v t="s">Single</v>
    <v t="s">Single</v>
    <v t="s">Single</v>
    <v t="s">Double</v>
    <v t="s">Single</v>
    <v t="s">Single</v>
  </a>
  <a r="7">
    <v t="r">9190</v>
    <v t="r">9237</v>
    <v t="r">9238</v>
    <v t="r">9141</v>
    <v t="r">9142</v>
    <v t="r">9191</v>
    <v t="r">9239</v>
  </a>
  <a r="47">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1">
    <v t="r">9224</v>
  </a>
  <a r="47">
    <v t="s">Cl</v>
    <v t="s">S</v>
    <v t="s">F</v>
    <v t="s">O</v>
    <v t="s">O</v>
    <v t="s">O</v>
    <v t="s">O</v>
    <v t="s">O</v>
    <v t="s">N</v>
    <v t="s">N</v>
    <v t="s">N</v>
    <v t="s">C</v>
    <v t="s">C</v>
    <v t="s">C</v>
    <v t="s">C</v>
    <v t="s">C</v>
    <v t="s">C</v>
    <v t="s">C</v>
    <v t="s">C</v>
    <v t="s">C</v>
    <v t="s">C</v>
    <v t="s">C</v>
    <v t="s">C</v>
    <v t="s">C</v>
    <v t="s">C</v>
    <v t="s">C</v>
    <v t="s">C</v>
    <v t="s">C</v>
    <v t="s">C</v>
    <v t="s">C</v>
    <v t="s">H</v>
    <v t="s">H</v>
    <v t="s">H</v>
    <v t="s">H</v>
    <v t="s">H</v>
    <v t="s">H</v>
    <v t="s">H</v>
    <v t="s">H</v>
    <v t="s">H</v>
    <v t="s">H</v>
    <v t="s">H</v>
    <v t="s">H</v>
    <v t="s">H</v>
    <v t="s">H</v>
    <v t="s">H</v>
    <v t="s">H</v>
    <v t="s">H</v>
  </a>
  <a r="48">
    <v t="r">9249</v>
    <v t="r">9250</v>
    <v t="r">9251</v>
    <v t="r">9252</v>
    <v t="r">9253</v>
    <v t="r">9254</v>
    <v t="r">9255</v>
    <v t="r">9256</v>
    <v t="r">9257</v>
    <v t="r">9258</v>
    <v t="r">9259</v>
    <v t="r">9260</v>
    <v t="r">9261</v>
    <v t="r">9262</v>
    <v t="r">9263</v>
    <v t="r">9264</v>
    <v t="r">9265</v>
    <v t="r">9266</v>
    <v t="r">9267</v>
    <v t="s">ethinyl estradiol</v>
    <v t="r">9268</v>
    <v t="r">9224</v>
    <v t="r">9269</v>
    <v t="r">9270</v>
    <v t="s">insulin-aspart</v>
    <v t="s">insulin-detemir</v>
    <v t="s">insulin-glargine</v>
    <v t="s">insulin-glulisine</v>
    <v t="s">insulin-lispro</v>
    <v t="r">9271</v>
    <v t="r">9272</v>
    <v t="r">9273</v>
    <v t="s">magnesium oxide</v>
    <v t="r">9228</v>
    <v t="r">9274</v>
    <v t="r">9275</v>
    <v t="r">9276</v>
    <v t="r">9277</v>
    <v t="r">9278</v>
    <v t="s">penicillin g</v>
    <v t="s">penicillin v</v>
    <v t="r">9279</v>
    <v t="r">9280</v>
    <v t="r">9281</v>
    <v t="r">9282</v>
    <v t="r">9283</v>
    <v t="r">9284</v>
    <v t="r">9285</v>
  </a>
  <a r="56">
    <v t="s">Single</v>
    <v t="s">Single</v>
    <v t="s">Single</v>
    <v t="s">Single</v>
    <v t="s">Single</v>
    <v t="s">Double</v>
    <v t="s">Double</v>
    <v t="s">Single</v>
    <v t="s">Single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Single</v>
    <v t="s">Single</v>
    <v t="s">Single</v>
    <v t="s">Single</v>
    <v t="s">Double</v>
    <v t="s">Double</v>
    <v t="s">Single</v>
    <v t="s">Double</v>
    <v t="s">Single</v>
    <v t="s">Single</v>
    <v t="s">Single</v>
    <v t="s">Single</v>
    <v t="s">Single</v>
    <v t="s">Single</v>
    <v t="s">Single</v>
    <v t="s">Single</v>
    <v t="s">Double</v>
    <v t="s">Single</v>
    <v t="s">Single</v>
  </a>
  <a r="5">
    <v t="r">9190</v>
    <v t="r">9237</v>
    <v t="r">9141</v>
    <v t="r">9142</v>
    <v t="r">9191</v>
  </a>
  <a r="53">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1">
    <v t="r">9226</v>
  </a>
  <a r="53">
    <v t="s">Cl</v>
    <v t="s">O</v>
    <v t="s">O</v>
    <v t="s">O</v>
    <v t="s">O</v>
    <v t="s">O</v>
    <v t="s">O</v>
    <v t="s">O</v>
    <v t="s">O</v>
    <v t="s">N</v>
    <v t="s">N</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a>
  <a r="2">
    <v t="s">6-deoxy-5-hydroxytetracycline</v>
    <v t="s">6-deoxytetracycline</v>
  </a>
  <a r="71">
    <v t="r">9249</v>
    <v t="r">9250</v>
    <v t="r">9251</v>
    <v t="r">9299</v>
    <v t="r">9252</v>
    <v t="r">9253</v>
    <v t="r">9254</v>
    <v t="r">9300</v>
    <v t="r">9255</v>
    <v t="r">9256</v>
    <v t="r">9257</v>
    <v t="r">9258</v>
    <v t="r">9259</v>
    <v t="r">9301</v>
    <v t="r">9302</v>
    <v t="r">9303</v>
    <v t="r">9260</v>
    <v t="r">9304</v>
    <v t="r">9261</v>
    <v t="r">9262</v>
    <v t="r">9263</v>
    <v t="r">9264</v>
    <v t="r">9265</v>
    <v t="r">9266</v>
    <v t="r">9267</v>
    <v t="r">9305</v>
    <v t="s">ethinyl estradiol</v>
    <v t="r">9306</v>
    <v t="r">9268</v>
    <v t="r">9224</v>
    <v t="r">9307</v>
    <v t="r">9308</v>
    <v t="r">9269</v>
    <v t="r">9309</v>
    <v t="r">9270</v>
    <v t="s">insulin-aspart</v>
    <v t="s">insulin-detemir</v>
    <v t="s">insulin-glargine</v>
    <v t="s">insulin-glulisine</v>
    <v t="s">insulin-lispro</v>
    <v t="r">9271</v>
    <v t="r">9272</v>
    <v t="r">9273</v>
    <v t="s">magnesium oxide</v>
    <v t="r">9310</v>
    <v t="r">9228</v>
    <v t="r">9311</v>
    <v t="r">9230</v>
    <v t="r">9312</v>
    <v t="r">9275</v>
    <v t="r">9276</v>
    <v t="r">9277</v>
    <v t="r">9278</v>
    <v t="s">penicillin g</v>
    <v t="s">penicillin v</v>
    <v t="r">9313</v>
    <v t="r">9314</v>
    <v t="r">9315</v>
    <v t="r">9279</v>
    <v t="r">9280</v>
    <v t="r">9281</v>
    <v t="r">9316</v>
    <v t="s">quinidine barbiturate</v>
    <v t="r">9317</v>
    <v t="r">9318</v>
    <v t="r">9319</v>
    <v t="r">9320</v>
    <v t="r">9282</v>
    <v t="r">9283</v>
    <v t="r">9284</v>
    <v t="r">9285</v>
  </a>
  <a r="59">
    <v t="s">Single</v>
    <v t="s">Single</v>
    <v t="s">Single</v>
    <v t="s">Single</v>
    <v t="s">Double</v>
    <v t="s">Double</v>
    <v t="s">Single</v>
    <v t="s">Single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Double</v>
    <v t="s">Single</v>
    <v t="s">Single</v>
    <v t="s">Single</v>
    <v t="s">Double</v>
    <v t="s">Single</v>
    <v t="s">Single</v>
    <v t="s">Single</v>
    <v t="s">Single</v>
    <v t="s">Double</v>
    <v t="s">Single</v>
    <v t="s">Single</v>
    <v t="s">Single</v>
    <v t="s">Single</v>
    <v t="s">Single</v>
    <v t="s">Single</v>
    <v t="s">Single</v>
    <v t="s">Double</v>
    <v t="s">Single</v>
    <v t="s">Single</v>
    <v t="s">Single</v>
  </a>
  <a r="4">
    <v t="r">9190</v>
    <v t="r">9141</v>
    <v t="r">9142</v>
    <v t="r">9191</v>
  </a>
  <a r="56">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2">
    <v t="r">9227</v>
    <v t="r">9234</v>
  </a>
  <a r="4">
    <v t="s">Drug</v>
    <v t="s">Mutagen</v>
    <v t="s">ReproductiveEffector</v>
    <v t="s">HumanData</v>
  </a>
  <a r="56">
    <v t="s">O</v>
    <v t="s">O</v>
    <v t="s">O</v>
    <v t="s">O</v>
    <v t="s">O</v>
    <v t="s">O</v>
    <v t="s">O</v>
    <v t="s">O</v>
    <v t="s">N</v>
    <v t="s">N</v>
    <v t="s">C</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v t="s">H</v>
    <v t="s">H</v>
  </a>
  <a r="8">
    <v t="s">17α-ethynyl-1,3,5(10)-estratriene-3,17β-diol 3-methyl ether</v>
    <v t="s">17α-ethynylestradiol 3-methyl ether</v>
    <v t="s">3-methoxy-17α-ethynylestradiol</v>
    <v t="s">(8R,9S,13S,14S,17R)-17-ethynyl-3-methoxy-13-methyl-7,8,9,11,12,14,15,16-octahydro-6H-cyclopenta[a]phenanthren-17-ol</v>
    <v t="s">component of enovid</v>
    <v t="s">component of norinyl</v>
    <v t="s">component of norquen</v>
    <v t="s">ethynylestradiol 3-methyl ether</v>
  </a>
  <a r="52">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Single</v>
    <v t="s">Single</v>
    <v t="s">Single</v>
    <v t="s">Single</v>
    <v t="s">Triple</v>
    <v t="s">Double</v>
    <v t="s">Single</v>
    <v t="s">Double</v>
    <v t="s">Single</v>
    <v t="s">Single</v>
    <v t="s">Single</v>
    <v t="s">Single</v>
    <v t="s">Single</v>
    <v t="s">Single</v>
    <v t="s">Single</v>
  </a>
  <a r="3">
    <v t="r">9190</v>
    <v t="r">9141</v>
    <v t="r">9191</v>
  </a>
  <a r="49">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4">
    <v t="r">9228</v>
    <v t="r">9340</v>
    <v t="r">9341</v>
    <v t="r">9342</v>
  </a>
  <a r="7">
    <v t="s">AgriculturalChemicalAndPesticide</v>
    <v t="s">Tumorigen</v>
    <v t="s">Drug</v>
    <v t="s">Mutagen</v>
    <v t="s">ReproductiveEffector</v>
    <v t="s">HumanData</v>
    <v t="s">Hormone</v>
  </a>
  <a r="49">
    <v t="s">O</v>
    <v t="s">O</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v t="s">H</v>
    <v t="s">H</v>
    <v t="s">H</v>
    <v t="s">H</v>
  </a>
  <a r="1">
    <v t="s">6-deoxy-6-demethyl-6-methylene-5-oxytetracycline</v>
  </a>
  <a r="57">
    <v t="s">Single</v>
    <v t="s">Single</v>
    <v t="s">Single</v>
    <v t="s">Single</v>
    <v t="s">Double</v>
    <v t="s">Double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Single</v>
    <v t="s">Single</v>
    <v t="s">Double</v>
    <v t="s">Double</v>
    <v t="s">Single</v>
    <v t="s">Double</v>
    <v t="s">Single</v>
    <v t="s">Single</v>
    <v t="s">Single</v>
    <v t="s">Single</v>
    <v t="s">Single</v>
    <v t="s">Single</v>
    <v t="s">Single</v>
    <v t="s">Single</v>
    <v t="s">Single</v>
    <v t="s">Single</v>
    <v t="s">Double</v>
    <v t="s">Single</v>
    <v t="s">Double</v>
    <v t="s">Single</v>
    <v t="s">Single</v>
    <v t="s">Single</v>
  </a>
  <a r="54">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2">
    <v t="r">9229</v>
    <v t="r">9360</v>
  </a>
  <a r="2">
    <v t="s">Drug</v>
    <v t="s">Mutagen</v>
  </a>
  <a r="54">
    <v t="s">O</v>
    <v t="s">O</v>
    <v t="s">O</v>
    <v t="s">O</v>
    <v t="s">O</v>
    <v t="s">O</v>
    <v t="s">O</v>
    <v t="s">O</v>
    <v t="s">N</v>
    <v t="s">N</v>
    <v t="s">C</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a>
  <a r="2">
    <v t="s">D-amethopterin</v>
    <v t="s">methotrexate</v>
  </a>
  <a r="1">
    <v t="r">9374</v>
  </a>
  <a r="69">
    <v t="r">9250</v>
    <v t="r">9252</v>
    <v t="r">9253</v>
    <v t="r">9376</v>
    <v t="r">9258</v>
    <v t="s">bismuth subsalicylate</v>
    <v t="r">9261</v>
    <v t="r">9377</v>
    <v t="r">9378</v>
    <v t="r">9379</v>
    <v t="r">9263</v>
    <v t="r">9380</v>
    <v t="r">9381</v>
    <v t="r">9265</v>
    <v t="r">9267</v>
    <v t="r">9227</v>
    <v t="r">9306</v>
    <v t="r">9382</v>
    <v t="r">9268</v>
    <v t="r">9383</v>
    <v t="r">9224</v>
    <v t="r">9384</v>
    <v t="r">9307</v>
    <v t="r">9385</v>
    <v t="r">9386</v>
    <v t="r">9387</v>
    <v t="r">9388</v>
    <v t="r">9389</v>
    <v t="s">meclofenamic acid</v>
    <v t="s">mefenamic acid</v>
    <v t="r">9310</v>
    <v t="s">methicillin acyl-serine</v>
    <v t="r">9276</v>
    <v t="r">9390</v>
    <v t="r">9277</v>
    <v t="r">9391</v>
    <v t="r">9392</v>
    <v t="r">9393</v>
    <v t="s">penicillin g</v>
    <v t="s">penicillin v</v>
    <v t="r">9394</v>
    <v t="r">9315</v>
    <v t="r">9279</v>
    <v t="r">9395</v>
    <v t="r">9280</v>
    <v t="r">9396</v>
    <v t="r">9397</v>
    <v t="r">9398</v>
    <v t="s">salicylate-magnesium</v>
    <v t="s">salicylate-sodium</v>
    <v t="r">9399</v>
    <v t="r">9400</v>
    <v t="r">9401</v>
    <v t="r">9402</v>
    <v t="r">9403</v>
    <v t="r">9404</v>
    <v t="r">9405</v>
    <v t="r">9406</v>
    <v t="r">9407</v>
    <v t="r">9408</v>
    <v t="r">9409</v>
    <v t="r">9410</v>
    <v t="r">9411</v>
    <v t="r">9234</v>
    <v t="s">tiaprofenic acid</v>
    <v t="r">9283</v>
    <v t="r">9412</v>
    <v t="r">9413</v>
    <v t="s">trisalicylate-choline</v>
  </a>
  <a r="57">
    <v t="s">Single</v>
    <v t="s">Single</v>
    <v t="s">Double</v>
    <v t="s">Double</v>
    <v t="s">Single</v>
    <v t="s">Single</v>
    <v t="s">Double</v>
    <v t="s">Single</v>
    <v t="s">Single</v>
    <v t="s">Single</v>
    <v t="s">Single</v>
    <v t="s">Single</v>
    <v t="s">Single</v>
    <v t="s">Single</v>
    <v t="s">Double</v>
    <v t="s">Single</v>
    <v t="s">Double</v>
    <v t="s">Single</v>
    <v t="s">Double</v>
    <v t="s">Double</v>
    <v t="s">Single</v>
    <v t="s">Single</v>
    <v t="s">Single</v>
    <v t="s">Single</v>
    <v t="s">Single</v>
    <v t="s">Single</v>
    <v t="s">Single</v>
    <v t="s">Single</v>
    <v t="s">Single</v>
    <v t="s">Single</v>
    <v t="s">Single</v>
    <v t="s">Single</v>
    <v t="s">Single</v>
    <v t="s">Double</v>
    <v t="s">Single</v>
    <v t="s">Single</v>
    <v t="s">Single</v>
    <v t="s">Single</v>
    <v t="s">Single</v>
    <v t="s">Single</v>
    <v t="s">Single</v>
    <v t="s">Single</v>
    <v t="s">Double</v>
    <v t="s">Single</v>
    <v t="s">Single</v>
    <v t="s">Single</v>
    <v t="s">Double</v>
    <v t="s">Single</v>
    <v t="s">Single</v>
    <v t="s">Single</v>
    <v t="s">Double</v>
    <v t="s">Single</v>
    <v t="s">Single</v>
    <v t="s">Single</v>
    <v t="s">Single</v>
    <v t="s">Single</v>
    <v t="s">Single</v>
  </a>
  <a r="55">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3">
    <v t="r">9417</v>
    <v t="r">9230</v>
    <v t="r">9418</v>
  </a>
  <a r="1">
    <v t="s">Drug</v>
  </a>
  <a r="55">
    <v t="s">O</v>
    <v t="s">O</v>
    <v t="s">O</v>
    <v t="s">O</v>
    <v t="s">O</v>
    <v t="s">N</v>
    <v t="s">N</v>
    <v t="s">N</v>
    <v t="s">N</v>
    <v t="s">N</v>
    <v t="s">N</v>
    <v t="s">N</v>
    <v t="s">N</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a>
  <a r="3">
    <v t="s">7-dimethylamino-6-demethyl-6-deoxytetracycline</v>
    <v t="s">minocin</v>
    <v t="s">minocyclin</v>
  </a>
  <a r="46">
    <v t="r">9249</v>
    <v t="r">9250</v>
    <v t="r">9251</v>
    <v t="r">9252</v>
    <v t="r">9253</v>
    <v t="r">9254</v>
    <v t="r">9255</v>
    <v t="r">9256</v>
    <v t="r">9257</v>
    <v t="r">9258</v>
    <v t="r">9259</v>
    <v t="s">bismuth subsalicylate</v>
    <v t="r">9260</v>
    <v t="r">9261</v>
    <v t="r">9262</v>
    <v t="r">9263</v>
    <v t="r">9264</v>
    <v t="r">9265</v>
    <v t="r">9266</v>
    <v t="r">9267</v>
    <v t="s">ethinyl estradiol</v>
    <v t="r">9268</v>
    <v t="r">9224</v>
    <v t="r">9269</v>
    <v t="r">9270</v>
    <v t="r">9271</v>
    <v t="r">9272</v>
    <v t="r">9273</v>
    <v t="s">magnesium oxide</v>
    <v t="r">9228</v>
    <v t="s">methicillin acyl-serine</v>
    <v t="r">9274</v>
    <v t="r">9276</v>
    <v t="r">9277</v>
    <v t="r">9278</v>
    <v t="s">penicillin g</v>
    <v t="s">penicillin v</v>
    <v t="r">9279</v>
    <v t="r">9280</v>
    <v t="r">9281</v>
    <v t="s">salicylate-magnesium</v>
    <v t="r">9282</v>
    <v t="r">9283</v>
    <v t="s">trisalicylate-choline</v>
    <v t="r">9284</v>
    <v t="r">9285</v>
  </a>
  <a r="63">
    <v t="s">Single</v>
    <v t="s">Single</v>
    <v t="s">Double</v>
    <v t="s">Double</v>
    <v t="s">Single</v>
    <v t="s">Single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Single</v>
    <v t="s">Single</v>
    <v t="s">Single</v>
    <v t="s">Single</v>
    <v t="s">Single</v>
    <v t="s">Double</v>
    <v t="s">Single</v>
    <v t="s">Double</v>
    <v t="s">Double</v>
    <v t="s">Single</v>
    <v t="s">Single</v>
    <v t="s">Single</v>
    <v t="s">Single</v>
    <v t="s">Single</v>
    <v t="s">Single</v>
    <v t="s">Single</v>
    <v t="s">Single</v>
    <v t="s">Double</v>
    <v t="s">Single</v>
    <v t="s">Single</v>
    <v t="s">Single</v>
    <v t="s">Single</v>
    <v t="s">Single</v>
    <v t="s">Single</v>
    <v t="s">Single</v>
    <v t="s">Single</v>
  </a>
  <a r="60">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1">
    <v t="r">9231</v>
  </a>
  <a r="4">
    <v t="s">Drug</v>
    <v t="s">Mutagen</v>
    <v t="s">HumanData</v>
    <v t="s">NaturalProduct</v>
  </a>
  <a r="60">
    <v t="s">O</v>
    <v t="s">O</v>
    <v t="s">O</v>
    <v t="s">O</v>
    <v t="s">O</v>
    <v t="s">O</v>
    <v t="s">O</v>
    <v t="s">N</v>
    <v t="s">N</v>
    <v t="s">N</v>
    <v t="s">C</v>
    <v t="s">C</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v t="s">H</v>
    <v t="s">H</v>
    <v t="s">H</v>
    <v t="s">H</v>
    <v t="s">H</v>
  </a>
  <a r="2">
    <v t="s">adamycin</v>
    <v t="s">dabicycline</v>
  </a>
  <a r="60">
    <v t="s">Single</v>
    <v t="s">Single</v>
    <v t="s">Single</v>
    <v t="s">Single</v>
    <v t="s">Single</v>
    <v t="s">Single</v>
    <v t="s">Double</v>
    <v t="s">Single</v>
    <v t="s">Single</v>
    <v t="s">Double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Double</v>
    <v t="s">Single</v>
    <v t="s">Single</v>
    <v t="s">Single</v>
    <v t="s">Single</v>
    <v t="s">Single</v>
    <v t="s">Single</v>
    <v t="s">Single</v>
    <v t="s">Double</v>
    <v t="s">Double</v>
    <v t="s">Single</v>
    <v t="s">Single</v>
    <v t="s">Single</v>
    <v t="s">Single</v>
    <v t="s">Single</v>
    <v t="s">Single</v>
    <v t="s">Single</v>
    <v t="s">Double</v>
    <v t="s">Single</v>
    <v t="s">Single</v>
    <v t="s">Single</v>
  </a>
  <a r="57">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1">
    <v t="r">9232</v>
  </a>
  <a r="5">
    <v t="s">AgriculturalChemicalAndPesticide</v>
    <v t="s">Drug</v>
    <v t="s">Mutagen</v>
    <v t="s">ReproductiveEffector</v>
    <v t="s">HumanData</v>
  </a>
  <a r="57">
    <v t="s">O</v>
    <v t="s">O</v>
    <v t="s">O</v>
    <v t="s">O</v>
    <v t="s">O</v>
    <v t="s">O</v>
    <v t="s">O</v>
    <v t="s">O</v>
    <v t="s">O</v>
    <v t="s">N</v>
    <v t="s">N</v>
    <v t="s">C</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v t="s">H</v>
    <v t="s">H</v>
  </a>
  <a r="75">
    <v t="s">Single</v>
    <v t="s">Single</v>
    <v t="s">Single</v>
    <v t="s">Single</v>
    <v t="s">Double</v>
    <v t="s">Double</v>
    <v t="s">Single</v>
    <v t="s">Single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Double</v>
    <v t="s">Single</v>
    <v t="s">Single</v>
    <v t="s">Single</v>
    <v t="s">Double</v>
    <v t="s">Single</v>
    <v t="s">Single</v>
    <v t="s">Single</v>
    <v t="s">Single</v>
    <v t="s">Double</v>
    <v t="s">Single</v>
    <v t="s">Single</v>
    <v t="s">Single</v>
    <v t="s">Single</v>
    <v t="s">Single</v>
    <v t="s">Single</v>
    <v t="s">Single</v>
    <v t="s">Double</v>
    <v t="s">Single</v>
    <v t="s">Single</v>
    <v t="s">Single</v>
    <v t="s">Single</v>
    <v t="s">Single</v>
    <v t="s">Single</v>
    <v t="s">Single</v>
    <v t="s">Single</v>
    <v t="s">Single</v>
    <v t="s">Single</v>
    <v t="s">Single</v>
    <v t="s">Single</v>
    <v t="s">Single</v>
    <v t="s">Single</v>
    <v t="s">Single</v>
    <v t="s">Single</v>
  </a>
  <a r="71">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v t="r">221</v>
  </a>
  <a r="1">
    <v t="r">9233</v>
  </a>
  <a r="71">
    <v t="s">O</v>
    <v t="s">O</v>
    <v t="s">O</v>
    <v t="s">O</v>
    <v t="s">O</v>
    <v t="s">O</v>
    <v t="s">O</v>
    <v t="s">O</v>
    <v t="s">N</v>
    <v t="s">N</v>
    <v t="s">N</v>
    <v t="s">C</v>
    <v t="s">C</v>
    <v t="s">C</v>
    <v t="s">C</v>
    <v t="s">C</v>
    <v t="s">C</v>
    <v t="s">C</v>
    <v t="s">C</v>
    <v t="s">C</v>
    <v t="s">C</v>
    <v t="s">C</v>
    <v t="s">C</v>
    <v t="s">C</v>
    <v t="s">C</v>
    <v t="s">C</v>
    <v t="s">C</v>
    <v t="s">C</v>
    <v t="s">C</v>
    <v t="s">C</v>
    <v t="s">C</v>
    <v t="s">C</v>
    <v t="s">C</v>
    <v t="s">C</v>
    <v t="s">C</v>
    <v t="s">C</v>
    <v t="s">C</v>
    <v t="s">C</v>
    <v t="s">H</v>
    <v t="s">H</v>
    <v t="s">H</v>
    <v t="s">H</v>
    <v t="s">H</v>
    <v t="s">H</v>
    <v t="s">H</v>
    <v t="s">H</v>
    <v t="s">H</v>
    <v t="s">H</v>
    <v t="s">H</v>
    <v t="s">H</v>
    <v t="s">H</v>
    <v t="s">H</v>
    <v t="s">H</v>
    <v t="s">H</v>
    <v t="s">H</v>
    <v t="s">H</v>
    <v t="s">H</v>
    <v t="s">H</v>
    <v t="s">H</v>
    <v t="s">H</v>
    <v t="s">H</v>
    <v t="s">H</v>
    <v t="s">H</v>
    <v t="s">H</v>
    <v t="s">H</v>
    <v t="s">H</v>
    <v t="s">H</v>
    <v t="s">H</v>
    <v t="s">H</v>
    <v t="s">H</v>
    <v t="s">H</v>
  </a>
  <a r="4">
    <v t="s">achromycin</v>
    <v t="s">agromicina</v>
    <v t="s">ambramicina</v>
    <v t="s">ambramycin</v>
  </a>
  <a r="55">
    <v t="r">9249</v>
    <v t="r">9250</v>
    <v t="r">9251</v>
    <v t="r">9252</v>
    <v t="r">9253</v>
    <v t="r">9254</v>
    <v t="r">9469</v>
    <v t="r">9255</v>
    <v t="r">9256</v>
    <v t="r">9257</v>
    <v t="r">9258</v>
    <v t="r">9259</v>
    <v t="s">bismuth subsalicylate</v>
    <v t="r">9260</v>
    <v t="r">9261</v>
    <v t="r">9262</v>
    <v t="r">9263</v>
    <v t="r">9264</v>
    <v t="r">9265</v>
    <v t="r">9266</v>
    <v t="r">9267</v>
    <v t="r">9470</v>
    <v t="s">ethinyl estradiol</v>
    <v t="r">9268</v>
    <v t="r">9224</v>
    <v t="r">9269</v>
    <v t="r">9270</v>
    <v t="s">insulin-aspart</v>
    <v t="s">insulin-detemir</v>
    <v t="s">insulin-glargine</v>
    <v t="s">insulin-glulisine</v>
    <v t="s">insulin-lispro</v>
    <v t="r">9271</v>
    <v t="r">9272</v>
    <v t="r">9273</v>
    <v t="r">9228</v>
    <v t="s">methicillin acyl-serine</v>
    <v t="r">9230</v>
    <v t="r">9274</v>
    <v t="r">9276</v>
    <v t="r">9277</v>
    <v t="r">9278</v>
    <v t="s">penicillin g</v>
    <v t="s">penicillin v</v>
    <v t="r">9279</v>
    <v t="r">9280</v>
    <v t="r">9281</v>
    <v t="r">9471</v>
    <v t="s">salicylate-magnesium</v>
    <v t="r">9282</v>
    <v t="r">9283</v>
    <v t="s">trisalicylate-choline</v>
    <v t="r">9284</v>
    <v t="r">9285</v>
    <v t="s">insulin inhaled</v>
  </a>
  <a r="59">
    <v t="s">Single</v>
    <v t="s">Single</v>
    <v t="s">Single</v>
    <v t="s">Single</v>
    <v t="s">Double</v>
    <v t="s">Single</v>
    <v t="s">Single</v>
    <v t="s">Double</v>
    <v t="s">Double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Single</v>
    <v t="s">Double</v>
    <v t="s">Single</v>
    <v t="s">Double</v>
    <v t="s">Single</v>
    <v t="s">Single</v>
    <v t="s">Single</v>
    <v t="s">Single</v>
    <v t="s">Single</v>
    <v t="s">Single</v>
    <v t="s">Single</v>
    <v t="s">Double</v>
    <v t="s">Double</v>
    <v t="s">Single</v>
    <v t="s">Single</v>
    <v t="s">Single</v>
    <v t="s">Single</v>
    <v t="s">Single</v>
    <v t="s">Single</v>
    <v t="s">Single</v>
    <v t="s">Double</v>
    <v t="s">Single</v>
    <v t="s">Single</v>
    <v t="s">Single</v>
  </a>
  <a r="4">
    <v t="s">albone</v>
    <v t="s">hydrogen dioxide</v>
    <v t="s">hydrogen peroxide (2:2)</v>
    <v t="s">hydroperoxide</v>
  </a>
  <a r="1">
    <v t="r">9492</v>
  </a>
  <a r="2">
    <v t="r">9141</v>
    <v t="r">9191</v>
  </a>
  <a r="1">
    <v t="r">9484</v>
  </a>
  <a r="1">
    <v t="r">9496</v>
  </a>
  <a r="1">
    <v t="s">OxidizingAgent</v>
  </a>
  <a r="1">
    <v t="r">9506</v>
  </a>
  <a r="3">
    <v t="s">Tumorigen</v>
    <v t="s">Drug</v>
    <v t="s">Mutagen</v>
  </a>
  <a r="2">
    <v t="r">9515</v>
    <v t="r">9516</v>
  </a>
  <a r="4">
    <v t="s">O</v>
    <v t="s">O</v>
    <v t="s">H</v>
    <v t="s">H</v>
  </a>
  <a r="7">
    <v t="s">biogas</v>
    <v t="s">fire damp</v>
    <v t="s">Freon 50</v>
    <v t="s">marsh gas</v>
    <v t="s">methyl hydride</v>
    <v t="s">R-50</v>
    <v t="s">carbane</v>
  </a>
  <a r="1">
    <v t="r">9529</v>
  </a>
  <a r="4">
    <v t="s">Single</v>
    <v t="s">Single</v>
    <v t="s">Single</v>
    <v t="s">Single</v>
  </a>
  <a r="2">
    <v t="r">9190</v>
    <v t="r">9141</v>
  </a>
  <a r="5">
    <v t="r">221</v>
    <v t="r">221</v>
    <v t="r">221</v>
    <v t="r">221</v>
    <v t="r">221</v>
  </a>
  <a r="8">
    <v t="r">9535</v>
    <v t="r">9521</v>
    <v t="r">9536</v>
    <v t="r">9537</v>
    <v t="r">9538</v>
    <v t="r">9539</v>
    <v t="r">9540</v>
    <v t="r">9541</v>
  </a>
  <a r="1">
    <v t="s">Other</v>
  </a>
  <a r="2">
    <v t="r">9557</v>
    <v t="r">9558</v>
  </a>
  <a r="5">
    <v t="s">C</v>
    <v t="s">H</v>
    <v t="s">H</v>
    <v t="s">H</v>
    <v t="s">H</v>
  </a>
  <a r="4">
    <v t="s">common salt</v>
    <v t="s">rock salt</v>
    <v t="s">salt</v>
    <v t="s">table salt</v>
  </a>
  <a r="2">
    <v t="r">9237</v>
    <v t="r">9570</v>
  </a>
  <a r="2">
    <v t="r">9504</v>
    <v t="r">2</v>
  </a>
  <a r="2">
    <v t="r">9573</v>
    <v t="r">9564</v>
  </a>
  <a r="5">
    <v t="s">AgriculturalChemicalAndPesticide</v>
    <v t="s">Mutagen</v>
    <v t="s">ReproductiveEffector</v>
    <v t="s">HumanData</v>
    <v t="s">PrimaryIrritant</v>
  </a>
  <a r="2">
    <v t="s">Cl</v>
    <v t="s">Na</v>
  </a>
  <a r="4">
    <v t="s">uranium(4) oxide, red</v>
    <v t="s">uranium(IV) oxide</v>
    <v t="s">uranium oxide</v>
    <v t="s">uranium oxide (1:2)</v>
  </a>
  <a r="1">
    <v t="r">9591</v>
  </a>
  <a r="2">
    <v t="r">9191</v>
    <v t="r">9593</v>
  </a>
  <a r="1">
    <v t="r">9587</v>
  </a>
  <a r="3">
    <v t="s">U</v>
    <v t="s">O</v>
    <v t="s">O</v>
  </a>
  <a r="4">
    <v t="s">dihydrogen monoxide</v>
    <v t="s">distilled water</v>
    <v t="s">hydrogen hydroxide</v>
    <v t="s">oxidane</v>
  </a>
  <a r="2">
    <v t="s">Single</v>
    <v t="s">Single</v>
  </a>
  <a r="6">
    <v t="r">9616</v>
    <v t="r">9617</v>
    <v t="r">9606</v>
    <v t="r">9618</v>
    <v t="r">9619</v>
    <v t="r">9620</v>
  </a>
  <a r="1">
    <v t="r">9622</v>
  </a>
  <a r="1">
    <v t="r">9631</v>
  </a>
  <a r="2">
    <v t="s">Mutagen</v>
    <v t="s">HumanData</v>
  </a>
  <a r="2">
    <v t="r">9639</v>
    <v t="r">9640</v>
  </a>
  <a r="3">
    <v t="s">O</v>
    <v t="s">H</v>
    <v t="s">H</v>
  </a>
</arrayData>
</file>

<file path=xl/richData/rdrichvalue.xml><?xml version="1.0" encoding="utf-8"?>
<rvData xmlns="http://schemas.microsoft.com/office/spreadsheetml/2017/richdata" count="9645">
  <rv s="0">
    <v>1073742080</v>
    <v>hydrogen</v>
    <v>wjson{"t":"e","d":"Element","e":"Hydrogen"}</v>
    <v>en-US</v>
    <v>Atom</v>
  </rv>
  <rv s="1">
    <fb>1.008</fb>
    <v>25</v>
  </rv>
  <rv s="1">
    <fb>1</fb>
    <v>26</v>
  </rv>
  <rv s="1">
    <fb>53</fb>
    <v>26</v>
  </rv>
  <rv s="1">
    <fb>-252.87</fb>
    <v>27</v>
  </rv>
  <rv s="1">
    <fb>31</fb>
    <v>26</v>
  </rv>
  <rv s="1">
    <fb>0.15</fb>
    <v>27</v>
  </rv>
  <rv s="1">
    <fb>8.9900000000000017E-5</fb>
    <v>28</v>
  </rv>
  <rv s="0">
    <v>-1610612480</v>
    <v>Henry Cavendish</v>
    <v>wjson{"t":"e","d":"Person","e":"HenryCavendish::ctj7r"}</v>
    <v>en-US</v>
    <v>NotablePeople</v>
  </rv>
  <rv s="2">
    <v>0</v>
  </rv>
  <rv s="0">
    <v>536871168</v>
    <v>United Kingdom</v>
    <v>wjson{"t":"e","d":"Country","e":"UnitedKingdom"}</v>
    <v>en-US</v>
    <v>City</v>
  </rv>
  <rv s="2">
    <v>1</v>
  </rv>
  <rv s="1">
    <fb>72.8</fb>
    <v>29</v>
  </rv>
  <rv s="1">
    <fb>2.2000000000000002</fb>
    <v>27</v>
  </rv>
  <rv s="1">
    <fb>10</fb>
    <v>29</v>
  </rv>
  <rv s="3">
    <v>0</v>
    <v>10</v>
    <v>0</v>
    <v>image of hydrogen</v>
  </rv>
  <rv s="1">
    <fb>194</fb>
    <v>26</v>
  </rv>
  <rv s="0">
    <v>1073742080</v>
    <v>hydrogen-1</v>
    <v>wjson{"t":"e","d":"Isotope","e":"Hydrogen1"}</v>
    <v>en-US</v>
    <v>Atom</v>
  </rv>
  <rv s="0">
    <v>1073742080</v>
    <v>deuterium</v>
    <v>wjson{"t":"e","d":"Isotope","e":"Hydrogen2"}</v>
    <v>en-US</v>
    <v>Atom</v>
  </rv>
  <rv s="0">
    <v>1073742080</v>
    <v>tritium</v>
    <v>wjson{"t":"e","d":"Isotope","e":"Hydrogen3"}</v>
    <v>en-US</v>
    <v>Atom</v>
  </rv>
  <rv s="0">
    <v>1073742080</v>
    <v>hydrogen-4</v>
    <v>wjson{"t":"e","d":"Isotope","e":"Hydrogen4"}</v>
    <v>en-US</v>
    <v>Atom</v>
  </rv>
  <rv s="0">
    <v>1073742080</v>
    <v>hydrogen-5</v>
    <v>wjson{"t":"e","d":"Isotope","e":"Hydrogen5"}</v>
    <v>en-US</v>
    <v>Atom</v>
  </rv>
  <rv s="0">
    <v>1073742080</v>
    <v>hydrogen-6</v>
    <v>wjson{"t":"e","d":"Isotope","e":"Hydrogen6"}</v>
    <v>en-US</v>
    <v>Atom</v>
  </rv>
  <rv s="0">
    <v>1073742080</v>
    <v>hydrogen-7</v>
    <v>wjson{"t":"e","d":"Isotope","e":"Hydrogen7"}</v>
    <v>en-US</v>
    <v>Atom</v>
  </rv>
  <rv s="2">
    <v>2</v>
  </rv>
  <rv s="1">
    <fb>90</fb>
    <v>26</v>
  </rv>
  <rv s="1">
    <fb>120</fb>
    <v>26</v>
  </rv>
  <rv s="2">
    <v>3</v>
  </rv>
  <rv s="1">
    <fb>470</fb>
    <v>26</v>
  </rv>
  <rv s="1">
    <fb>340</fb>
    <v>26</v>
  </rv>
  <rv s="2">
    <v>4</v>
  </rv>
  <rv s="1">
    <fb>-2.48E-8</fb>
    <v>30</v>
  </rv>
  <rv s="1">
    <fb>-259.14</fb>
    <v>27</v>
  </rv>
  <rv s="1">
    <fb>2.4</fb>
    <v>29</v>
  </rv>
  <rv s="1">
    <fb>-4.999E-11</fb>
    <v>31</v>
  </rv>
  <rv s="1">
    <fb>11</fb>
    <v>26</v>
  </rv>
  <rv s="4">
    <v>1</v>
    <v>10</v>
    <v>32</v>
    <v>1</v>
    <v>periodic table location</v>
  </rv>
  <rv s="1">
    <fb>75</fb>
    <v>26</v>
  </rv>
  <rv s="2">
    <v>5</v>
  </rv>
  <rv s="2">
    <v>6</v>
  </rv>
  <rv s="1">
    <fb>-2.23E-9</fb>
    <v>33</v>
  </rv>
  <rv s="5">
    <v>#VALUE!</v>
    <v>en-US</v>
    <v>wjson{"t":"e","d":"Element","e":"Hydrogen"}</v>
    <v>1073742080</v>
    <v>1</v>
    <v>5</v>
    <v>6</v>
    <v>hydrogen</v>
    <v>8</v>
    <v>9</v>
    <v>Atom</v>
    <v>10</v>
    <v>11</v>
    <v>24</v>
    <v>1</v>
    <v>2</v>
    <v>3</v>
    <v>H</v>
    <v>s</v>
    <v>4</v>
    <v>CAS1333-74-0</v>
    <v>5</v>
    <v>6</v>
    <v>7</v>
    <v>9</v>
    <v>11</v>
    <v>1766</v>
    <v>12</v>
    <v>13</v>
    <v>2</v>
    <v>14</v>
    <v>15</v>
    <v>16</v>
    <v>24</v>
    <v>27</v>
    <v>30</v>
    <v>31</v>
    <v>32</v>
    <v>33</v>
    <v>34</v>
    <v>hydrogen</v>
    <v>2</v>
    <v>35</v>
    <v>2</v>
    <v>36</v>
    <v>37</v>
    <v>38</v>
    <v>hydrogen</v>
    <v>37</v>
    <v>39</v>
    <v>2</v>
    <v>26</v>
    <v>40</v>
    <v>Hydrogen is the chemical element with the symbol H and atomic number 1. With a standard atomic weight of 1.008, hydrogen is the lightest element in the periodic table.</v>
    <v>element</v>
  </rv>
  <rv s="3">
    <v>2</v>
    <v>10</v>
    <v>0</v>
    <v>image of Henry Cavendish</v>
  </rv>
  <rv s="2">
    <v>7</v>
  </rv>
  <rv s="2">
    <v>8</v>
  </rv>
  <rv s="0">
    <v>536871168</v>
    <v>Nice</v>
    <v>wjson{"t":"e","d":"City","e":["Nice","ProvenceAlpesCoteDAzur","France"]}</v>
    <v>en-US</v>
    <v>City</v>
  </rv>
  <rv s="0">
    <v>536871168</v>
    <v>London</v>
    <v>wjson{"t":"e","d":"City","e":["London","GreaterLondon","UnitedKingdom"]}</v>
    <v>en-US</v>
    <v>City</v>
  </rv>
  <rv s="6">
    <v>#VALUE!</v>
    <v>en-US</v>
    <v>wjson{"t":"e","d":"Person","e":"HenryCavendish::ctj7r"}</v>
    <v>-1610612480</v>
    <v>1</v>
    <v>34</v>
    <v>35</v>
    <v>Henry Cavendish</v>
    <v>8</v>
    <v>9</v>
    <v>NotablePeople</v>
    <v>10</v>
    <v>41</v>
    <v>1731-10-10</v>
    <v>1810-02-24</v>
    <v>Henry Cavendish</v>
    <v>42</v>
    <v>Henry Cavendish</v>
    <v>43</v>
    <v>44</v>
    <v>45</v>
    <v>46</v>
    <v>Henry Cavendish</v>
    <v>Henry Cavendish FRS (10 October 1731 – 24 February 1810) was an English natural philosopher, scientist, and an important experimental and theoretical chemist and physicist.</v>
    <v>person</v>
  </rv>
  <rv s="2">
    <v>9</v>
  </rv>
  <rv s="1">
    <fb>806368</fb>
    <v>26</v>
  </rv>
  <rv s="1">
    <fb>595364</fb>
    <v>26</v>
  </rv>
  <rv s="1">
    <fb>0.25676848675236635</fb>
    <v>65</v>
  </rv>
  <rv s="1">
    <fb>10.61</fb>
    <v>66</v>
  </rv>
  <rv s="1">
    <fb>1.83</fb>
    <v>67</v>
  </rv>
  <rv s="0">
    <v>536871168</v>
    <v>Ireland</v>
    <v>wjson{"t":"e","d":"Country","e":"Ireland"}</v>
    <v>en-US</v>
    <v>City</v>
  </rv>
  <rv s="2">
    <v>10</v>
  </rv>
  <rv s="1">
    <fb>12429</fb>
    <v>29</v>
  </rv>
  <rv s="1">
    <fb>1.7381046008651102</fb>
    <v>67</v>
  </rv>
  <rv s="0">
    <v>536871168</v>
    <v>Anguilla</v>
    <v>wjson{"t":"e","d":"Country","e":"Anguilla"}</v>
    <v>en-US</v>
    <v>City</v>
  </rv>
  <rv s="0">
    <v>536871168</v>
    <v>Bermuda</v>
    <v>wjson{"t":"e","d":"Country","e":"Bermuda"}</v>
    <v>en-US</v>
    <v>City</v>
  </rv>
  <rv s="0">
    <v>536871168</v>
    <v>British Indian Ocean Territory</v>
    <v>wjson{"t":"e","d":"Country","e":"BritishIndianOceanTerritory"}</v>
    <v>en-US</v>
    <v>City</v>
  </rv>
  <rv s="0">
    <v>536871168</v>
    <v>British Virgin Islands</v>
    <v>wjson{"t":"e","d":"Country","e":"BritishVirginIslands"}</v>
    <v>en-US</v>
    <v>City</v>
  </rv>
  <rv s="0">
    <v>536871168</v>
    <v>Cayman Islands</v>
    <v>wjson{"t":"e","d":"Country","e":"CaymanIslands"}</v>
    <v>en-US</v>
    <v>City</v>
  </rv>
  <rv s="0">
    <v>536871168</v>
    <v>Falkland Islands</v>
    <v>wjson{"t":"e","d":"Country","e":"FalklandIslands"}</v>
    <v>en-US</v>
    <v>City</v>
  </rv>
  <rv s="0">
    <v>536871168</v>
    <v>Gibraltar</v>
    <v>wjson{"t":"e","d":"Country","e":"Gibraltar"}</v>
    <v>en-US</v>
    <v>City</v>
  </rv>
  <rv s="0">
    <v>536871168</v>
    <v>Guernsey</v>
    <v>wjson{"t":"e","d":"Country","e":"Guernsey"}</v>
    <v>en-US</v>
    <v>City</v>
  </rv>
  <rv s="0">
    <v>536871168</v>
    <v>Isle of Man</v>
    <v>wjson{"t":"e","d":"Country","e":"IsleOfMan"}</v>
    <v>en-US</v>
    <v>City</v>
  </rv>
  <rv s="0">
    <v>536871168</v>
    <v>Jersey</v>
    <v>wjson{"t":"e","d":"Country","e":"Jersey"}</v>
    <v>en-US</v>
    <v>City</v>
  </rv>
  <rv s="0">
    <v>536871168</v>
    <v>Montserrat</v>
    <v>wjson{"t":"e","d":"Country","e":"Montserrat"}</v>
    <v>en-US</v>
    <v>City</v>
  </rv>
  <rv s="0">
    <v>536871168</v>
    <v>Pitcairn Islands</v>
    <v>wjson{"t":"e","d":"Country","e":"PitcairnIslands"}</v>
    <v>en-US</v>
    <v>City</v>
  </rv>
  <rv s="0">
    <v>536871168</v>
    <v>Saint Helena, Ascension and Tristan da Cunha</v>
    <v>wjson{"t":"e","d":"Country","e":"SaintHelena"}</v>
    <v>en-US</v>
    <v>City</v>
  </rv>
  <rv s="0">
    <v>536871168</v>
    <v>South Georgia and the South Sandwich Islands</v>
    <v>wjson{"t":"e","d":"Country","e":"SouthGeorgiaAndTheSouthSandwichIslands"}</v>
    <v>en-US</v>
    <v>City</v>
  </rv>
  <rv s="0">
    <v>536871168</v>
    <v>Turks and Caicos Islands</v>
    <v>wjson{"t":"e","d":"Country","e":"TurksCaicosIslands"}</v>
    <v>en-US</v>
    <v>City</v>
  </rv>
  <rv s="2">
    <v>11</v>
  </rv>
  <rv s="1">
    <fb>33200695</fb>
    <v>26</v>
  </rv>
  <rv s="1">
    <fb>343295</fb>
    <v>26</v>
  </rv>
  <rv s="1">
    <fb>5936284</fb>
    <v>26</v>
  </rv>
  <rv s="1">
    <fb>26921115</fb>
    <v>26</v>
  </rv>
  <rv s="1">
    <fb>0.77</fb>
    <v>70</v>
  </rv>
  <rv s="7">
    <v>68</v>
    <v>English (77.%)</v>
    <v>69</v>
    <v>English</v>
    <v>78</v>
    <v>English (77.%)</v>
  </rv>
  <rv s="1">
    <fb>7.9000000000000001E-2</fb>
    <v>28</v>
  </rv>
  <rv s="7">
    <v>68</v>
    <v>Scottish (7.9%)</v>
    <v>69</v>
    <v>Scottish</v>
    <v>80</v>
    <v>Scottish (7.9%)</v>
  </rv>
  <rv s="1">
    <fb>4.4999999999999998E-2</fb>
    <v>28</v>
  </rv>
  <rv s="7">
    <v>68</v>
    <v>Welsh (4.5%)</v>
    <v>69</v>
    <v>Welsh</v>
    <v>82</v>
    <v>Welsh (4.5%)</v>
  </rv>
  <rv s="1">
    <fb>2.7E-2</fb>
    <v>28</v>
  </rv>
  <rv s="7">
    <v>68</v>
    <v>Northern Irish (2.7%)</v>
    <v>69</v>
    <v>Northern Irish</v>
    <v>84</v>
    <v>Northern Irish (2.7%)</v>
  </rv>
  <rv s="1">
    <fb>0.02</fb>
    <v>28</v>
  </rv>
  <rv s="7">
    <v>68</v>
    <v>Black (2.%)</v>
    <v>69</v>
    <v>black</v>
    <v>86</v>
    <v>Black (2.%)</v>
  </rv>
  <rv s="1">
    <fb>1.7999999999999999E-2</fb>
    <v>28</v>
  </rv>
  <rv s="7">
    <v>68</v>
    <v>Indian (1.8%)</v>
    <v>69</v>
    <v>Indian</v>
    <v>88</v>
    <v>Indian (1.8%)</v>
  </rv>
  <rv s="1">
    <fb>1.6E-2</fb>
    <v>28</v>
  </rv>
  <rv s="7">
    <v>68</v>
    <v>Other (1.6%)</v>
    <v>69</v>
    <v>other</v>
    <v>90</v>
    <v>Other (1.6%)</v>
  </rv>
  <rv s="1">
    <fb>1.2999999999999999E-2</fb>
    <v>28</v>
  </rv>
  <rv s="7">
    <v>68</v>
    <v>Pakistani (1.3%)</v>
    <v>69</v>
    <v>Pakistani</v>
    <v>92</v>
    <v>Pakistani (1.3%)</v>
  </rv>
  <rv s="1">
    <fb>1.2E-2</fb>
    <v>28</v>
  </rv>
  <rv s="7">
    <v>68</v>
    <v>Mixed (1.2%)</v>
    <v>69</v>
    <v>mixed</v>
    <v>94</v>
    <v>Mixed (1.2%)</v>
  </rv>
  <rv s="2">
    <v>12</v>
  </rv>
  <rv s="1">
    <fb>26586110</fb>
    <v>26</v>
  </rv>
  <rv s="3">
    <v>3</v>
    <v>10</v>
    <v>0</v>
    <v>flag of United Kingdom</v>
  </rv>
  <rv s="1">
    <fb>2827113184695.5801</fb>
    <v>71</v>
  </rv>
  <rv s="1">
    <fb>3255483893726.23</fb>
    <v>71</v>
  </rv>
  <rv s="1">
    <fb>42300.267125824997</fb>
    <v>72</v>
  </rv>
  <rv s="1">
    <fb>1.40864210073207</fb>
    <v>67</v>
  </rv>
  <rv s="1">
    <fb>0.34799999999999998</fb>
    <v>70</v>
  </rv>
  <rv s="1">
    <fb>2969</fb>
    <v>71</v>
  </rv>
  <rv s="1">
    <fb>3.9E-2</fb>
    <v>28</v>
  </rv>
  <rv s="1">
    <fb>0.89600000000000002</fb>
    <v>70</v>
  </rv>
  <rv s="1">
    <fb>0.93600000000000005</fb>
    <v>70</v>
  </rv>
  <rv s="1">
    <fb>0.89700000000000002</fb>
    <v>70</v>
  </rv>
  <rv s="1">
    <fb>0.91</fb>
    <v>70</v>
  </rv>
  <rv s="1">
    <fb>63068701</fb>
    <v>26</v>
  </rv>
  <rv s="1">
    <fb>116742686</fb>
    <v>26</v>
  </rv>
  <rv s="1">
    <fb>34530463</fb>
    <v>26</v>
  </rv>
  <rv s="1">
    <fb>241930</fb>
    <v>26</v>
  </rv>
  <rv s="1">
    <fb>0.95608049256477101</fb>
    <v>27</v>
  </rv>
  <rv s="0">
    <v>-1879047936</v>
    <v>English</v>
    <v>wjson{"t":"e","d":"Language","e":"English::385w8"}</v>
    <v>en-US</v>
    <v>Languages</v>
  </rv>
  <rv s="8">
    <v>73</v>
    <v>English (95.608%)</v>
    <v>69</v>
    <v>114</v>
    <v>115</v>
    <v>English (95.608%)</v>
  </rv>
  <rv s="1">
    <fb>8.3611460604333023E-3</fb>
    <v>66</v>
  </rv>
  <rv s="0">
    <v>-1879047936</v>
    <v>Welsh</v>
    <v>wjson{"t":"e","d":"Language","e":"Welsh::4285z"}</v>
    <v>en-US</v>
    <v>Languages</v>
  </rv>
  <rv s="8">
    <v>73</v>
    <v>Welsh (0.836%)</v>
    <v>69</v>
    <v>117</v>
    <v>118</v>
    <v>Welsh (0.836%)</v>
  </rv>
  <rv s="1">
    <fb>1.6455774398705181E-3</fb>
    <v>66</v>
  </rv>
  <rv s="0">
    <v>-1879047936</v>
    <v>Scots</v>
    <v>wjson{"t":"e","d":"Language","e":"Scots::vkm9z"}</v>
    <v>en-US</v>
    <v>Languages</v>
  </rv>
  <rv s="8">
    <v>73</v>
    <v>Scots (0.165%)</v>
    <v>69</v>
    <v>120</v>
    <v>121</v>
    <v>Scots (0.165%)</v>
  </rv>
  <rv s="1">
    <fb>1.5632985678769922E-3</fb>
    <v>66</v>
  </rv>
  <rv s="0">
    <v>-1879047936</v>
    <v>Irish</v>
    <v>wjson{"t":"e","d":"Language","e":"Irish::j3m9j"}</v>
    <v>en-US</v>
    <v>Languages</v>
  </rv>
  <rv s="8">
    <v>73</v>
    <v>Irish (0.156%)</v>
    <v>69</v>
    <v>123</v>
    <v>124</v>
    <v>Irish (0.156%)</v>
  </rv>
  <rv s="1">
    <fb>1.4810196958834664E-3</fb>
    <v>66</v>
  </rv>
  <rv s="0">
    <v>-1879047936</v>
    <v>Angloromani</v>
    <v>wjson{"t":"e","d":"Language","e":"Angloromani::4t5p5"}</v>
    <v>en-US</v>
    <v>Languages</v>
  </rv>
  <rv s="8">
    <v>73</v>
    <v>Angloromani (0.148%)</v>
    <v>69</v>
    <v>126</v>
    <v>127</v>
    <v>Angloromani (0.148%)</v>
  </rv>
  <rv s="1">
    <fb>9.6513116848405878E-4</fb>
    <v>67</v>
  </rv>
  <rv s="0">
    <v>-1879047936</v>
    <v>Scottish Gaelic</v>
    <v>wjson{"t":"e","d":"Language","e":"ScottishGaelic::sz6qt"}</v>
    <v>en-US</v>
    <v>Languages</v>
  </rv>
  <rv s="8">
    <v>73</v>
    <v>Scottish Gaelic (0.097%)</v>
    <v>69</v>
    <v>129</v>
    <v>130</v>
    <v>Scottish Gaelic (0.097%)</v>
  </rv>
  <rv s="1">
    <fb>6.5823097594820711E-4</fb>
    <v>67</v>
  </rv>
  <rv s="0">
    <v>-1879047936</v>
    <v>British Sign Language</v>
    <v>wjson{"t":"e","d":"Language","e":"BritishSignLanguage::z42r6"}</v>
    <v>en-US</v>
    <v>Languages</v>
  </rv>
  <rv s="8">
    <v>73</v>
    <v>British Sign Language (0.066%)</v>
    <v>69</v>
    <v>132</v>
    <v>133</v>
    <v>British Sign Language (0.066%)</v>
  </rv>
  <rv s="1">
    <fb>2.3038084158187252E-4</fb>
    <v>67</v>
  </rv>
  <rv s="0">
    <v>-1879047936</v>
    <v>French</v>
    <v>wjson{"t":"e","d":"Language","e":"French::367gk"}</v>
    <v>en-US</v>
    <v>Languages</v>
  </rv>
  <rv s="8">
    <v>73</v>
    <v>French (0.023%)</v>
    <v>69</v>
    <v>135</v>
    <v>136</v>
    <v>French (0.023%)</v>
  </rv>
  <rv s="1">
    <fb>1.9746929278446212E-4</fb>
    <v>67</v>
  </rv>
  <rv s="0">
    <v>-1879047936</v>
    <v>Japanese</v>
    <v>wjson{"t":"e","d":"Language","e":"Japanese::y9r37"}</v>
    <v>en-US</v>
    <v>Languages</v>
  </rv>
  <rv s="8">
    <v>73</v>
    <v>Japanese (0.02%)</v>
    <v>69</v>
    <v>138</v>
    <v>139</v>
    <v>Japanese (0.02%)</v>
  </rv>
  <rv s="2">
    <v>13</v>
  </rv>
  <rv s="0">
    <v>536871168</v>
    <v>Birmingham</v>
    <v>wjson{"t":"e","d":"City","e":["Birmingham","Birmingham","UnitedKingdom"]}</v>
    <v>en-US</v>
    <v>City</v>
  </rv>
  <rv s="0">
    <v>536871168</v>
    <v>Leeds</v>
    <v>wjson{"t":"e","d":"City","e":["Leeds","Leeds","UnitedKingdom"]}</v>
    <v>en-US</v>
    <v>City</v>
  </rv>
  <rv s="0">
    <v>536871168</v>
    <v>Glasgow</v>
    <v>wjson{"t":"e","d":"City","e":["Glasgow","GlasgowCity","UnitedKingdom"]}</v>
    <v>en-US</v>
    <v>City</v>
  </rv>
  <rv s="0">
    <v>536871168</v>
    <v>Bradford</v>
    <v>wjson{"t":"e","d":"City","e":["Bradford","Bradford","UnitedKingdom"]}</v>
    <v>en-US</v>
    <v>City</v>
  </rv>
  <rv s="2">
    <v>14</v>
  </rv>
  <rv s="1">
    <fb>80.900000000000006</fb>
    <v>66</v>
  </rv>
  <rv s="1">
    <fb>0.99</fb>
    <v>65</v>
  </rv>
  <rv s="4">
    <v>4</v>
    <v>10</v>
    <v>32</v>
    <v>1</v>
    <v>location map</v>
  </rv>
  <rv s="1">
    <fb>2.1812700942802455E-2</fb>
    <v>74</v>
  </rv>
  <rv s="1">
    <fb>40.225999999999999</fb>
    <v>66</v>
  </rv>
  <rv s="1">
    <fb>79472341</fb>
    <v>26</v>
  </rv>
  <rv s="2">
    <v>15</v>
  </rv>
  <rv s="1">
    <fb>2.2899999999999999E-3</fb>
    <v>75</v>
  </rv>
  <rv s="1">
    <fb>67530161</fb>
    <v>26</v>
  </rv>
  <rv s="1">
    <fb>279.130992435829</fb>
    <v>25</v>
  </rv>
  <rv s="1">
    <fb>0.56125539038803296</fb>
    <v>70</v>
  </rv>
  <rv s="1">
    <fb>4820283</fb>
    <v>26</v>
  </rv>
  <rv s="1">
    <fb>15.13275</fb>
    <v>66</v>
  </rv>
  <rv s="1">
    <fb>5.48697E-2</fb>
    <v>74</v>
  </rv>
  <rv s="1">
    <fb>2919890722673.6899</fb>
    <v>71</v>
  </rv>
  <rv s="0">
    <v>536871168</v>
    <v>England, United Kingdom</v>
    <v>wjson{"t":"e","d":"AdministrativeDivision","e":["England","UnitedKingdom"]}</v>
    <v>en-US</v>
    <v>City</v>
  </rv>
  <rv s="0">
    <v>536871168</v>
    <v>Northern Ireland, United Kingdom</v>
    <v>wjson{"t":"e","d":"AdministrativeDivision","e":["NorthernIreland","UnitedKingdom"]}</v>
    <v>en-US</v>
    <v>City</v>
  </rv>
  <rv s="0">
    <v>536871168</v>
    <v>Scotland, United Kingdom</v>
    <v>wjson{"t":"e","d":"AdministrativeDivision","e":["Scotland","UnitedKingdom"]}</v>
    <v>en-US</v>
    <v>City</v>
  </rv>
  <rv s="0">
    <v>536871168</v>
    <v>Wales, United Kingdom</v>
    <v>wjson{"t":"e","d":"AdministrativeDivision","e":["Wales","UnitedKingdom"]}</v>
    <v>en-US</v>
    <v>City</v>
  </rv>
  <rv s="2">
    <v>16</v>
  </rv>
  <rv s="1">
    <fb>0.81518784535846889</fb>
    <v>70</v>
  </rv>
  <rv s="9">
    <v>76</v>
    <v>Christianity (81.519%)</v>
    <v>69</v>
    <v>167</v>
    <v>Christianity (81.519%)</v>
    <v>Christianity</v>
  </rv>
  <rv s="1">
    <fb>2.2418086608520793E-2</fb>
    <v>28</v>
  </rv>
  <rv s="9">
    <v>76</v>
    <v>Islam (2.242%)</v>
    <v>69</v>
    <v>169</v>
    <v>Islam (2.242%)</v>
    <v>Islam</v>
  </rv>
  <rv s="1">
    <fb>8.1040082543655505E-3</fb>
    <v>75</v>
  </rv>
  <rv s="9">
    <v>76</v>
    <v>Hinduism (0.81%)</v>
    <v>69</v>
    <v>171</v>
    <v>Hinduism (0.81%)</v>
    <v>Hinduism</v>
  </rv>
  <rv s="1">
    <fb>5.2379743568408349E-3</fb>
    <v>75</v>
  </rv>
  <rv s="9">
    <v>76</v>
    <v>Judaism (0.524%)</v>
    <v>69</v>
    <v>173</v>
    <v>Judaism (0.524%)</v>
    <v>Judaism</v>
  </rv>
  <rv s="1">
    <fb>3.9490225508929918E-3</fb>
    <v>75</v>
  </rv>
  <rv s="9">
    <v>76</v>
    <v>Sikhism (0.395%)</v>
    <v>69</v>
    <v>175</v>
    <v>Sikhism (0.395%)</v>
    <v>Sikhism</v>
  </rv>
  <rv s="1">
    <fb>2.7925415465431674E-3</fb>
    <v>75</v>
  </rv>
  <rv s="9">
    <v>76</v>
    <v>Buddhism (0.279%)</v>
    <v>69</v>
    <v>177</v>
    <v>Buddhism (0.279%)</v>
    <v>Buddhism</v>
  </rv>
  <rv s="1">
    <fb>1.5016937050563023E-3</fb>
    <v>75</v>
  </rv>
  <rv s="9">
    <v>76</v>
    <v>Zoroastrianism (0.15%)</v>
    <v>69</v>
    <v>179</v>
    <v>Zoroastrianism (0.15%)</v>
    <v>Zoroastrianism</v>
  </rv>
  <rv s="1">
    <fb>1.1695015669894776E-3</fb>
    <v>75</v>
  </rv>
  <rv s="9">
    <v>76</v>
    <v>Spiritism (0.117%)</v>
    <v>69</v>
    <v>181</v>
    <v>Spiritism (0.117%)</v>
    <v>Spiritism</v>
  </rv>
  <rv s="1">
    <fb>6.7200197644086911E-4</fb>
    <v>77</v>
  </rv>
  <rv s="9">
    <v>76</v>
    <v>Chinese Universism (0.067%)</v>
    <v>69</v>
    <v>183</v>
    <v>Chinese Universism (0.067%)</v>
    <v>Chinese Universism</v>
  </rv>
  <rv s="1">
    <fb>5.6032044946982237E-4</fb>
    <v>77</v>
  </rv>
  <rv s="9">
    <v>76</v>
    <v>Bahá'í Faith (0.056%)</v>
    <v>69</v>
    <v>185</v>
    <v>Bahá'í Faith (0.056%)</v>
    <v>Bahá'í Faith</v>
  </rv>
  <rv s="1">
    <fb>1.2000394845206233E-4</fb>
    <v>77</v>
  </rv>
  <rv s="9">
    <v>76</v>
    <v>Ethnic religions (0.012%)</v>
    <v>69</v>
    <v>187</v>
    <v>Ethnic religions (0.012%)</v>
    <v>ethnic religions</v>
  </rv>
  <rv s="2">
    <v>17</v>
  </rv>
  <rv s="1">
    <fb>6386317</fb>
    <v>26</v>
  </rv>
  <rv s="1">
    <fb>16.618729999999999</fb>
    <v>66</v>
  </rv>
  <rv s="1">
    <fb>2405337</fb>
    <v>26</v>
  </rv>
  <rv s="1">
    <fb>360</fb>
    <v>25</v>
  </rv>
  <rv s="10">
    <v>78</v>
    <v>Ireland (360. km)</v>
    <v>69</v>
    <v>79</v>
    <v>54</v>
    <v>193</v>
    <v>Ireland (360. km)</v>
  </rv>
  <rv s="2">
    <v>18</v>
  </rv>
  <rv s="1">
    <fb>31919894</fb>
    <v>26</v>
  </rv>
  <rv s="1">
    <fb>2492284</fb>
    <v>26</v>
  </rv>
  <rv s="2">
    <v>19</v>
  </rv>
  <rv s="1">
    <fb>243610</fb>
    <v>26</v>
  </rv>
  <rv s="1">
    <fb>398351</fb>
    <v>26</v>
  </rv>
  <rv s="1">
    <fb>11912456</fb>
    <v>26</v>
  </rv>
  <rv s="1">
    <fb>702817</fb>
    <v>26</v>
  </rv>
  <rv s="1">
    <fb>32335137</fb>
    <v>26</v>
  </rv>
  <rv s="1">
    <fb>826</fb>
    <v>26</v>
  </rv>
  <rv s="1">
    <fb>3.8510000705719E-2</fb>
    <v>74</v>
  </rv>
  <rv s="11">
    <v>#VALUE!</v>
    <v>en-US</v>
    <v>wjson{"t":"e","d":"Country","e":"UnitedKingdom"}</v>
    <v>536871168</v>
    <v>1</v>
    <v>47</v>
    <v>48</v>
    <v>United Kingdom</v>
    <v>8</v>
    <v>49</v>
    <v>City</v>
    <v>10</v>
    <v>50</v>
    <v>64</v>
    <v>48</v>
    <v>49</v>
    <v>50</v>
    <v>51</v>
    <v>52</v>
    <v>53</v>
    <v>55</v>
    <v>44</v>
    <v>46</v>
    <v>56</v>
    <v>57</v>
    <v>GB</v>
    <v>73</v>
    <v>74</v>
    <v>75</v>
    <v>76</v>
    <v>77</v>
    <v>96</v>
    <v>97</v>
    <v>98</v>
    <v>United Kingdom of Great Britain and Northern Ireland</v>
    <v>99</v>
    <v>100</v>
    <v>101</v>
    <v>102</v>
    <v>103</v>
    <v>104</v>
    <v>105</v>
    <v>106</v>
    <v>107</v>
    <v>108</v>
    <v>109</v>
    <v>.uk</v>
    <v>110</v>
    <v>111</v>
    <v>UNITED KINGDOM</v>
    <v>112</v>
    <v>113</v>
    <v>141</v>
    <v>146</v>
    <v>GB</v>
    <v>147</v>
    <v>148</v>
    <v>149</v>
    <v>150</v>
    <v>151</v>
    <v>152</v>
    <v>United Kingdom</v>
    <v>British</v>
    <v>153</v>
    <v>154</v>
    <v>155</v>
    <v>156</v>
    <v>157</v>
    <v>158</v>
    <v>159</v>
    <v>160</v>
    <v>161</v>
    <v>166</v>
    <v>189</v>
    <v>190</v>
    <v>191</v>
    <v>192</v>
    <v>195</v>
    <v>196</v>
    <v>197</v>
    <v>198</v>
    <v>199</v>
    <v>200</v>
    <v>201</v>
    <v>202</v>
    <v>203</v>
    <v>GBR</v>
    <v>204</v>
    <v>205</v>
    <v>United Kingdom</v>
    <v>The United Kingdom of Great Britain and Northern Ireland, commonly known as the United Kingdom (UK or U.K.) or Britain, is a sovereign country located off the north­western coast of the European mainland.</v>
    <v>country/region</v>
  </rv>
  <rv s="0">
    <v>1073742080</v>
    <v>helium</v>
    <v>wjson{"t":"e","d":"Element","e":"Helium"}</v>
    <v>en-US</v>
    <v>Atom</v>
  </rv>
  <rv s="1">
    <fb>4.0026020000000004</fb>
    <v>70</v>
  </rv>
  <rv s="1">
    <fb>2</fb>
    <v>26</v>
  </rv>
  <rv s="1">
    <fb>-268.93</fb>
    <v>27</v>
  </rv>
  <rv s="1">
    <fb>28</fb>
    <v>26</v>
  </rv>
  <rv s="1">
    <fb>5.4999999999998626E-7</fb>
    <v>75</v>
  </rv>
  <rv s="1">
    <fb>1.785E-4</fb>
    <v>28</v>
  </rv>
  <rv s="0">
    <v>-1610612480</v>
    <v>Sir Edward Frankland</v>
    <v>wjson{"t":"e","d":"Person","e":"EdwardFrankland::z9h46"}</v>
    <v>en-US</v>
    <v>NotablePeople</v>
  </rv>
  <rv s="0">
    <v>-1610612480</v>
    <v>Pierre Janssen</v>
    <v>wjson{"t":"e","d":"Person","e":"PierreJanssen::6294t"}</v>
    <v>en-US</v>
    <v>NotablePeople</v>
  </rv>
  <rv s="0">
    <v>-1610612480</v>
    <v>Norman Lockyer</v>
    <v>wjson{"t":"e","d":"Person","e":"SirJosephNormanLockyer::5xgq4"}</v>
    <v>en-US</v>
    <v>NotablePeople</v>
  </rv>
  <rv s="2">
    <v>20</v>
  </rv>
  <rv s="0">
    <v>536871168</v>
    <v>India</v>
    <v>wjson{"t":"e","d":"Country","e":"India"}</v>
    <v>en-US</v>
    <v>City</v>
  </rv>
  <rv s="0">
    <v>536871168</v>
    <v>Sweden</v>
    <v>wjson{"t":"e","d":"Country","e":"Sweden"}</v>
    <v>en-US</v>
    <v>City</v>
  </rv>
  <rv s="2">
    <v>21</v>
  </rv>
  <rv s="1">
    <fb>0</fb>
    <v>26</v>
  </rv>
  <rv s="1">
    <fb>18</fb>
    <v>26</v>
  </rv>
  <rv s="3">
    <v>5</v>
    <v>10</v>
    <v>0</v>
    <v>image of helium</v>
  </rv>
  <rv s="1">
    <fb>225</fb>
    <v>26</v>
  </rv>
  <rv s="0">
    <v>1073742080</v>
    <v>helium-2</v>
    <v>wjson{"t":"e","d":"Isotope","e":"Helium2"}</v>
    <v>en-US</v>
    <v>Atom</v>
  </rv>
  <rv s="0">
    <v>1073742080</v>
    <v>helium-3</v>
    <v>wjson{"t":"e","d":"Isotope","e":"Helium3"}</v>
    <v>en-US</v>
    <v>Atom</v>
  </rv>
  <rv s="0">
    <v>1073742080</v>
    <v>helium-4</v>
    <v>wjson{"t":"e","d":"Isotope","e":"Helium4"}</v>
    <v>en-US</v>
    <v>Atom</v>
  </rv>
  <rv s="0">
    <v>1073742080</v>
    <v>helium-5</v>
    <v>wjson{"t":"e","d":"Isotope","e":"Helium5"}</v>
    <v>en-US</v>
    <v>Atom</v>
  </rv>
  <rv s="0">
    <v>1073742080</v>
    <v>helium-6</v>
    <v>wjson{"t":"e","d":"Isotope","e":"Helium6"}</v>
    <v>en-US</v>
    <v>Atom</v>
  </rv>
  <rv s="0">
    <v>1073742080</v>
    <v>helium-7</v>
    <v>wjson{"t":"e","d":"Isotope","e":"Helium7"}</v>
    <v>en-US</v>
    <v>Atom</v>
  </rv>
  <rv s="0">
    <v>1073742080</v>
    <v>helium-8</v>
    <v>wjson{"t":"e","d":"Isotope","e":"Helium8"}</v>
    <v>en-US</v>
    <v>Atom</v>
  </rv>
  <rv s="0">
    <v>1073742080</v>
    <v>helium-9</v>
    <v>wjson{"t":"e","d":"Isotope","e":"Helium9"}</v>
    <v>en-US</v>
    <v>Atom</v>
  </rv>
  <rv s="0">
    <v>1073742080</v>
    <v>helium-10</v>
    <v>wjson{"t":"e","d":"Isotope","e":"Helium10"}</v>
    <v>en-US</v>
    <v>Atom</v>
  </rv>
  <rv s="2">
    <v>22</v>
  </rv>
  <rv s="2">
    <v>23</v>
  </rv>
  <rv s="1">
    <fb>424.2</fb>
    <v>29</v>
  </rv>
  <rv s="2">
    <v>24</v>
  </rv>
  <rv s="1">
    <fb>-5.8999999999999999E-9</fb>
    <v>30</v>
  </rv>
  <rv s="1">
    <fb>-2.3600000000000001E-11</fb>
    <v>83</v>
  </rv>
  <rv s="1">
    <fb>7.2E-10</fb>
    <v>30</v>
  </rv>
  <rv s="4">
    <v>6</v>
    <v>10</v>
    <v>32</v>
    <v>1</v>
    <v>periodic table location</v>
  </rv>
  <rv s="1">
    <fb>23</fb>
    <v>26</v>
  </rv>
  <rv s="2">
    <v>25</v>
  </rv>
  <rv s="2">
    <v>26</v>
  </rv>
  <rv s="1">
    <fb>140</fb>
    <v>26</v>
  </rv>
  <rv s="1">
    <fb>-1.0500000000000001E-9</fb>
    <v>30</v>
  </rv>
  <rv s="12">
    <v>#VALUE!</v>
    <v>en-US</v>
    <v>wjson{"t":"e","d":"Element","e":"Helium"}</v>
    <v>1073742080</v>
    <v>1</v>
    <v>80</v>
    <v>81</v>
    <v>helium</v>
    <v>8</v>
    <v>9</v>
    <v>Atom</v>
    <v>10</v>
    <v>82</v>
    <v>24</v>
    <v>208</v>
    <v>209</v>
    <v>5</v>
    <v>He</v>
    <v>s</v>
    <v>210</v>
    <v>CAS7440-59-7</v>
    <v>211</v>
    <v>212</v>
    <v>213</v>
    <v>217</v>
    <v>220</v>
    <v>1868</v>
    <v>221</v>
    <v>222</v>
    <v>223</v>
    <v>224</v>
    <v>234</v>
    <v>235</v>
    <v>237</v>
    <v>238</v>
    <v>239</v>
    <v>helium</v>
    <v>209</v>
    <v>240</v>
    <v>2</v>
    <v>241</v>
    <v>242</v>
    <v>243</v>
    <v>helium</v>
    <v>242</v>
    <v>244</v>
    <v>221</v>
    <v>245</v>
    <v>246</v>
    <v>Helium (from) is a chemical element with the symbol He and atomic number 2. It is a colorless, odorless, tasteless, non–toxic, inert, monatomic gas, the first in the noble gas group in the periodic table.</v>
    <v>element</v>
  </rv>
  <rv s="1">
    <fb>25169393</fb>
    <v>26</v>
  </rv>
  <rv s="1">
    <fb>9816111</fb>
    <v>26</v>
  </rv>
  <rv s="1">
    <fb>0.52536111850122069</fb>
    <v>65</v>
  </rv>
  <rv s="1">
    <fb>1.7</fb>
    <v>67</v>
  </rv>
  <rv s="1">
    <fb>0.88</fb>
    <v>70</v>
  </rv>
  <rv s="0">
    <v>536871168</v>
    <v>Bangladesh</v>
    <v>wjson{"t":"e","d":"Country","e":"Bangladesh"}</v>
    <v>en-US</v>
    <v>City</v>
  </rv>
  <rv s="0">
    <v>536871168</v>
    <v>Bhutan</v>
    <v>wjson{"t":"e","d":"Country","e":"Bhutan"}</v>
    <v>en-US</v>
    <v>City</v>
  </rv>
  <rv s="0">
    <v>536871168</v>
    <v>China</v>
    <v>wjson{"t":"e","d":"Country","e":"China"}</v>
    <v>en-US</v>
    <v>City</v>
  </rv>
  <rv s="0">
    <v>536871168</v>
    <v>Myanmar</v>
    <v>wjson{"t":"e","d":"Country","e":"Myanmar"}</v>
    <v>en-US</v>
    <v>City</v>
  </rv>
  <rv s="0">
    <v>536871168</v>
    <v>Nepal</v>
    <v>wjson{"t":"e","d":"Country","e":"Nepal"}</v>
    <v>en-US</v>
    <v>City</v>
  </rv>
  <rv s="0">
    <v>536871168</v>
    <v>Pakistan</v>
    <v>wjson{"t":"e","d":"Country","e":"Pakistan"}</v>
    <v>en-US</v>
    <v>City</v>
  </rv>
  <rv s="2">
    <v>27</v>
  </rv>
  <rv s="0">
    <v>536871168</v>
    <v>New Delhi</v>
    <v>wjson{"t":"e","d":"City","e":["NewDelhi","Delhi","India"]}</v>
    <v>en-US</v>
    <v>City</v>
  </rv>
  <rv s="1">
    <fb>7000</fb>
    <v>27</v>
  </rv>
  <rv s="1">
    <fb>7.6596947427925306</fb>
    <v>67</v>
  </rv>
  <rv s="1">
    <fb>467793727</fb>
    <v>26</v>
  </rv>
  <rv s="1">
    <fb>198274363</fb>
    <v>26</v>
  </rv>
  <rv s="1">
    <fb>119647600</fb>
    <v>26</v>
  </rv>
  <rv s="1">
    <fb>149871746</fb>
    <v>26</v>
  </rv>
  <rv s="1">
    <fb>0.72</fb>
    <v>70</v>
  </rv>
  <rv s="7">
    <v>68</v>
    <v>Indo Aryan (72.%)</v>
    <v>69</v>
    <v>Indo Aryan</v>
    <v>267</v>
    <v>Indo Aryan (72.%)</v>
  </rv>
  <rv s="1">
    <fb>0.25</fb>
    <v>70</v>
  </rv>
  <rv s="7">
    <v>68</v>
    <v>Dravidian (25.%)</v>
    <v>69</v>
    <v>Dravidian</v>
    <v>269</v>
    <v>Dravidian (25.%)</v>
  </rv>
  <rv s="1">
    <fb>0.03</fb>
    <v>28</v>
  </rv>
  <rv s="7">
    <v>68</v>
    <v>Other (3.%)</v>
    <v>69</v>
    <v>other</v>
    <v>271</v>
    <v>Other (3.%)</v>
  </rv>
  <rv s="2">
    <v>28</v>
  </rv>
  <rv s="1">
    <fb>18170000</fb>
    <v>26</v>
  </rv>
  <rv s="3">
    <v>7</v>
    <v>10</v>
    <v>0</v>
    <v>flag of India</v>
  </rv>
  <rv s="1">
    <fb>2875142314811.8501</fb>
    <v>71</v>
  </rv>
  <rv s="1">
    <fb>9611679300805.1992</fb>
    <v>71</v>
  </rv>
  <rv s="1">
    <fb>2104.1459000333298</fb>
    <v>87</v>
  </rv>
  <rv s="1">
    <fb>5.0238734277170396</fb>
    <v>67</v>
  </rv>
  <rv s="1">
    <fb>0.378</fb>
    <v>70</v>
  </rv>
  <rv s="1">
    <fb>0.53500000000000003</fb>
    <v>70</v>
  </rv>
  <rv s="1">
    <fb>0.74299999999999999</fb>
    <v>70</v>
  </rv>
  <rv s="1">
    <fb>0.61</fb>
    <v>70</v>
  </rv>
  <rv s="1">
    <fb>0.624</fb>
    <v>70</v>
  </rv>
  <rv s="1">
    <fb>461167969</fb>
    <v>26</v>
  </rv>
  <rv s="1">
    <fb>43882039</fb>
    <v>26</v>
  </rv>
  <rv s="1">
    <fb>494261426</fb>
    <v>26</v>
  </rv>
  <rv s="1">
    <fb>2973193</fb>
    <v>26</v>
  </rv>
  <rv s="0">
    <v>536871168</v>
    <v>Mumbai</v>
    <v>wjson{"t":"e","d":"City","e":["Bombay","Maharashtra","India"]}</v>
    <v>en-US</v>
    <v>City</v>
  </rv>
  <rv s="0">
    <v>536871168</v>
    <v>Bengaluru</v>
    <v>wjson{"t":"e","d":"City","e":["Bengaluru","Karnataka","India"]}</v>
    <v>en-US</v>
    <v>City</v>
  </rv>
  <rv s="0">
    <v>536871168</v>
    <v>Delhi</v>
    <v>wjson{"t":"e","d":"City","e":["Delhi","Delhi","India"]}</v>
    <v>en-US</v>
    <v>City</v>
  </rv>
  <rv s="0">
    <v>536871168</v>
    <v>Hyderabad</v>
    <v>wjson{"t":"e","d":"City","e":["Hyderabad","Telangana","India"]}</v>
    <v>en-US</v>
    <v>City</v>
  </rv>
  <rv s="0">
    <v>536871168</v>
    <v>Ahmedabad</v>
    <v>wjson{"t":"e","d":"City","e":["Ahmedabad","Gujarat","India"]}</v>
    <v>en-US</v>
    <v>City</v>
  </rv>
  <rv s="2">
    <v>29</v>
  </rv>
  <rv s="1">
    <fb>69.099999999999994</fb>
    <v>66</v>
  </rv>
  <rv s="1">
    <fb>0.74372990000000005</fb>
    <v>65</v>
  </rv>
  <rv s="4">
    <v>8</v>
    <v>10</v>
    <v>32</v>
    <v>1</v>
    <v>location map</v>
  </rv>
  <rv s="1">
    <fb>2.1529521027450607E-2</fb>
    <v>74</v>
  </rv>
  <rv s="1">
    <fb>26.678000000000001</fb>
    <v>66</v>
  </rv>
  <rv s="1">
    <fb>1176021869</fb>
    <v>26</v>
  </rv>
  <rv s="2">
    <v>30</v>
  </rv>
  <rv s="1">
    <fb>5.7000000000000009E-4</fb>
    <v>77</v>
  </rv>
  <rv s="1">
    <fb>1366417756</fb>
    <v>26</v>
  </rv>
  <rv s="1">
    <fb>459.57969588220101</fb>
    <v>25</v>
  </rv>
  <rv s="1">
    <fb>1.0151060275347199</fb>
    <v>67</v>
  </rv>
  <rv s="1">
    <fb>143227427</fb>
    <v>26</v>
  </rv>
  <rv s="1">
    <fb>32.749549999999999</fb>
    <v>66</v>
  </rv>
  <rv s="1">
    <fb>3.84467E-2</fb>
    <v>74</v>
  </rv>
  <rv s="1">
    <fb>2963951659664.4102</fb>
    <v>71</v>
  </rv>
  <rv s="0">
    <v>536871168</v>
    <v>Andaman and Nicobar Islands, India</v>
    <v>wjson{"t":"e","d":"AdministrativeDivision","e":["AndamanAndNicobarIslands","India"]}</v>
    <v>en-US</v>
    <v>City</v>
  </rv>
  <rv s="0">
    <v>536871168</v>
    <v>Andhra Pradesh, India</v>
    <v>wjson{"t":"e","d":"AdministrativeDivision","e":["AndhraPradesh","India"]}</v>
    <v>en-US</v>
    <v>City</v>
  </rv>
  <rv s="0">
    <v>536871168</v>
    <v>Arunachal Pradesh, India</v>
    <v>wjson{"t":"e","d":"AdministrativeDivision","e":["ArunachalPradesh","India"]}</v>
    <v>en-US</v>
    <v>City</v>
  </rv>
  <rv s="0">
    <v>536871168</v>
    <v>Assam, India</v>
    <v>wjson{"t":"e","d":"AdministrativeDivision","e":["Assam","India"]}</v>
    <v>en-US</v>
    <v>City</v>
  </rv>
  <rv s="0">
    <v>536871168</v>
    <v>Bihar, India</v>
    <v>wjson{"t":"e","d":"AdministrativeDivision","e":["Bihar","India"]}</v>
    <v>en-US</v>
    <v>City</v>
  </rv>
  <rv s="0">
    <v>536871168</v>
    <v>Chandigarh, India</v>
    <v>wjson{"t":"e","d":"AdministrativeDivision","e":["Chandigarh","India"]}</v>
    <v>en-US</v>
    <v>City</v>
  </rv>
  <rv s="0">
    <v>536871168</v>
    <v>Chhattisgarh, India</v>
    <v>wjson{"t":"e","d":"AdministrativeDivision","e":["Chhattisgarh","India"]}</v>
    <v>en-US</v>
    <v>City</v>
  </rv>
  <rv s="0">
    <v>536871168</v>
    <v>Dadra and Nagar Haveli, India</v>
    <v>wjson{"t":"e","d":"AdministrativeDivision","e":["DadraAndNagarHaveli","India"]}</v>
    <v>en-US</v>
    <v>City</v>
  </rv>
  <rv s="0">
    <v>536871168</v>
    <v>Daman and Diu, India</v>
    <v>wjson{"t":"e","d":"AdministrativeDivision","e":["DamanAndDiu","India"]}</v>
    <v>en-US</v>
    <v>City</v>
  </rv>
  <rv s="0">
    <v>536871168</v>
    <v>Delhi, India</v>
    <v>wjson{"t":"e","d":"AdministrativeDivision","e":["Delhi","India"]}</v>
    <v>en-US</v>
    <v>City</v>
  </rv>
  <rv s="0">
    <v>536871168</v>
    <v>Goa, India</v>
    <v>wjson{"t":"e","d":"AdministrativeDivision","e":["Goa","India"]}</v>
    <v>en-US</v>
    <v>City</v>
  </rv>
  <rv s="0">
    <v>536871168</v>
    <v>Gujarat, India</v>
    <v>wjson{"t":"e","d":"AdministrativeDivision","e":["Gujarat","India"]}</v>
    <v>en-US</v>
    <v>City</v>
  </rv>
  <rv s="0">
    <v>536871168</v>
    <v>Haryana, India</v>
    <v>wjson{"t":"e","d":"AdministrativeDivision","e":["Haryana","India"]}</v>
    <v>en-US</v>
    <v>City</v>
  </rv>
  <rv s="0">
    <v>536871168</v>
    <v>Himachal Pradesh, India</v>
    <v>wjson{"t":"e","d":"AdministrativeDivision","e":["HimachalPradesh","India"]}</v>
    <v>en-US</v>
    <v>City</v>
  </rv>
  <rv s="0">
    <v>536871168</v>
    <v>Jammu and Kashmir, India</v>
    <v>wjson{"t":"e","d":"AdministrativeDivision","e":["JammuAndKashmir","India"]}</v>
    <v>en-US</v>
    <v>City</v>
  </rv>
  <rv s="0">
    <v>536871168</v>
    <v>Jharkhand, India</v>
    <v>wjson{"t":"e","d":"AdministrativeDivision","e":["Jharkhand","India"]}</v>
    <v>en-US</v>
    <v>City</v>
  </rv>
  <rv s="0">
    <v>536871168</v>
    <v>Karnataka, India</v>
    <v>wjson{"t":"e","d":"AdministrativeDivision","e":["Karnataka","India"]}</v>
    <v>en-US</v>
    <v>City</v>
  </rv>
  <rv s="0">
    <v>536871168</v>
    <v>Kerala, India</v>
    <v>wjson{"t":"e","d":"AdministrativeDivision","e":["Kerala","India"]}</v>
    <v>en-US</v>
    <v>City</v>
  </rv>
  <rv s="0">
    <v>536871168</v>
    <v>Lakshadweep, India</v>
    <v>wjson{"t":"e","d":"AdministrativeDivision","e":["Lakshadweep","India"]}</v>
    <v>en-US</v>
    <v>City</v>
  </rv>
  <rv s="0">
    <v>536871168</v>
    <v>Madhya Pradesh, India</v>
    <v>wjson{"t":"e","d":"AdministrativeDivision","e":["MadhyaPradesh","India"]}</v>
    <v>en-US</v>
    <v>City</v>
  </rv>
  <rv s="0">
    <v>536871168</v>
    <v>Maharashtra, India</v>
    <v>wjson{"t":"e","d":"AdministrativeDivision","e":["Maharashtra","India"]}</v>
    <v>en-US</v>
    <v>City</v>
  </rv>
  <rv s="0">
    <v>536871168</v>
    <v>Manipur, India</v>
    <v>wjson{"t":"e","d":"AdministrativeDivision","e":["Manipur","India"]}</v>
    <v>en-US</v>
    <v>City</v>
  </rv>
  <rv s="0">
    <v>536871168</v>
    <v>Meghalaya, India</v>
    <v>wjson{"t":"e","d":"AdministrativeDivision","e":["Meghalaya","India"]}</v>
    <v>en-US</v>
    <v>City</v>
  </rv>
  <rv s="0">
    <v>536871168</v>
    <v>Mizoram, India</v>
    <v>wjson{"t":"e","d":"AdministrativeDivision","e":["Mizoram","India"]}</v>
    <v>en-US</v>
    <v>City</v>
  </rv>
  <rv s="0">
    <v>536871168</v>
    <v>Nagaland, India</v>
    <v>wjson{"t":"e","d":"AdministrativeDivision","e":["Nagaland","India"]}</v>
    <v>en-US</v>
    <v>City</v>
  </rv>
  <rv s="0">
    <v>536871168</v>
    <v>Orissa, India</v>
    <v>wjson{"t":"e","d":"AdministrativeDivision","e":["Orissa","India"]}</v>
    <v>en-US</v>
    <v>City</v>
  </rv>
  <rv s="0">
    <v>536871168</v>
    <v>Pondicherry, India</v>
    <v>wjson{"t":"e","d":"AdministrativeDivision","e":["Pondicherry","India"]}</v>
    <v>en-US</v>
    <v>City</v>
  </rv>
  <rv s="0">
    <v>536871168</v>
    <v>Punjab, India</v>
    <v>wjson{"t":"e","d":"AdministrativeDivision","e":["Punjab","India"]}</v>
    <v>en-US</v>
    <v>City</v>
  </rv>
  <rv s="0">
    <v>536871168</v>
    <v>Rajasthan, India</v>
    <v>wjson{"t":"e","d":"AdministrativeDivision","e":["Rajasthan","India"]}</v>
    <v>en-US</v>
    <v>City</v>
  </rv>
  <rv s="0">
    <v>536871168</v>
    <v>Sikkim, India</v>
    <v>wjson{"t":"e","d":"AdministrativeDivision","e":["Sikkim","India"]}</v>
    <v>en-US</v>
    <v>City</v>
  </rv>
  <rv s="0">
    <v>536871168</v>
    <v>Tamil Nadu, India</v>
    <v>wjson{"t":"e","d":"AdministrativeDivision","e":["TamilNadu","India"]}</v>
    <v>en-US</v>
    <v>City</v>
  </rv>
  <rv s="0">
    <v>536871168</v>
    <v>Telangana, India</v>
    <v>wjson{"t":"e","d":"AdministrativeDivision","e":["Telangana","India"]}</v>
    <v>en-US</v>
    <v>City</v>
  </rv>
  <rv s="0">
    <v>536871168</v>
    <v>Tripura, India</v>
    <v>wjson{"t":"e","d":"AdministrativeDivision","e":["Tripura","India"]}</v>
    <v>en-US</v>
    <v>City</v>
  </rv>
  <rv s="0">
    <v>536871168</v>
    <v>Uttaranchal, India</v>
    <v>wjson{"t":"e","d":"AdministrativeDivision","e":["Uttaranchal","India"]}</v>
    <v>en-US</v>
    <v>City</v>
  </rv>
  <rv s="0">
    <v>536871168</v>
    <v>Uttar Pradesh, India</v>
    <v>wjson{"t":"e","d":"AdministrativeDivision","e":["UttarPradesh","India"]}</v>
    <v>en-US</v>
    <v>City</v>
  </rv>
  <rv s="0">
    <v>536871168</v>
    <v>West Bengal, India</v>
    <v>wjson{"t":"e","d":"AdministrativeDivision","e":["WestBengal","India"]}</v>
    <v>en-US</v>
    <v>City</v>
  </rv>
  <rv s="2">
    <v>31</v>
  </rv>
  <rv s="1">
    <fb>0.73878632117408782</fb>
    <v>70</v>
  </rv>
  <rv s="9">
    <v>76</v>
    <v>Hinduism (73.879%)</v>
    <v>69</v>
    <v>347</v>
    <v>Hinduism (73.879%)</v>
    <v>Hinduism</v>
  </rv>
  <rv s="1">
    <fb>0.12229712411908027</fb>
    <v>70</v>
  </rv>
  <rv s="9">
    <v>76</v>
    <v>Islam (12.23%)</v>
    <v>69</v>
    <v>349</v>
    <v>Islam (12.23%)</v>
    <v>Islam</v>
  </rv>
  <rv s="1">
    <fb>6.2164892659754341E-2</fb>
    <v>28</v>
  </rv>
  <rv s="9">
    <v>76</v>
    <v>Christianity (6.216%)</v>
    <v>69</v>
    <v>351</v>
    <v>Christianity (6.216%)</v>
    <v>Christianity</v>
  </rv>
  <rv s="1">
    <fb>3.8180918861418806E-2</fb>
    <v>28</v>
  </rv>
  <rv s="9">
    <v>76</v>
    <v>Ethnic religions (3.818%)</v>
    <v>69</v>
    <v>353</v>
    <v>Ethnic religions (3.818%)</v>
    <v>ethnic religions</v>
  </rv>
  <rv s="1">
    <fb>2.2047492146863842E-2</fb>
    <v>28</v>
  </rv>
  <rv s="9">
    <v>76</v>
    <v>Sikhism (2.205%)</v>
    <v>69</v>
    <v>355</v>
    <v>Sikhism (2.205%)</v>
    <v>Sikhism</v>
  </rv>
  <rv s="1">
    <fb>6.925500950124599E-3</fb>
    <v>75</v>
  </rv>
  <rv s="9">
    <v>76</v>
    <v>Buddhism (0.693%)</v>
    <v>69</v>
    <v>357</v>
    <v>Buddhism (0.693%)</v>
    <v>Buddhism</v>
  </rv>
  <rv s="1">
    <fb>4.0968161184354278E-3</fb>
    <v>75</v>
  </rv>
  <rv s="9">
    <v>76</v>
    <v>Jainism (0.41%)</v>
    <v>69</v>
    <v>359</v>
    <v>Jainism (0.41%)</v>
    <v>Jainism</v>
  </rv>
  <rv s="1">
    <fb>1.7370281255435233E-3</fb>
    <v>75</v>
  </rv>
  <rv s="9">
    <v>76</v>
    <v>Bahá'í Faith (0.174%)</v>
    <v>69</v>
    <v>361</v>
    <v>Bahá'í Faith (0.174%)</v>
    <v>Bahá'í Faith</v>
  </rv>
  <rv s="1">
    <fb>1.4992471847355068E-4</fb>
    <v>77</v>
  </rv>
  <rv s="9">
    <v>76</v>
    <v>Zoroastrianism (0.015%)</v>
    <v>69</v>
    <v>363</v>
    <v>Zoroastrianism (0.015%)</v>
    <v>Zoroastrianism</v>
  </rv>
  <rv s="1">
    <fb>1.31125669374143E-4</fb>
    <v>77</v>
  </rv>
  <rv s="9">
    <v>76</v>
    <v>Chinese Universism (0.013%)</v>
    <v>69</v>
    <v>365</v>
    <v>Chinese Universism (0.013%)</v>
    <v>Chinese Universism</v>
  </rv>
  <rv s="1">
    <fb>8.9952096146576552E-6</fb>
    <v>30</v>
  </rv>
  <rv s="9">
    <v>76</v>
    <v>Judaism (0.001%)</v>
    <v>69</v>
    <v>367</v>
    <v>Judaism (0.001%)</v>
    <v>Judaism</v>
  </rv>
  <rv s="2">
    <v>32</v>
  </rv>
  <rv s="1">
    <fb>133144371</fb>
    <v>26</v>
  </rv>
  <rv s="1">
    <fb>28.522870000000001</fb>
    <v>66</v>
  </rv>
  <rv s="1">
    <fb>531807</fb>
    <v>26</v>
  </rv>
  <rv s="1">
    <fb>4053</fb>
    <v>27</v>
  </rv>
  <rv s="10">
    <v>78</v>
    <v>Bangladesh (4053. km)</v>
    <v>69</v>
    <v>79</v>
    <v>253</v>
    <v>373</v>
    <v>Bangladesh (4053. km)</v>
  </rv>
  <rv s="1">
    <fb>3380</fb>
    <v>27</v>
  </rv>
  <rv s="10">
    <v>78</v>
    <v>China (3380. km)</v>
    <v>69</v>
    <v>79</v>
    <v>255</v>
    <v>375</v>
    <v>China (3380. km)</v>
  </rv>
  <rv s="1">
    <fb>2912</fb>
    <v>27</v>
  </rv>
  <rv s="10">
    <v>78</v>
    <v>Pakistan (2912. km)</v>
    <v>69</v>
    <v>79</v>
    <v>258</v>
    <v>377</v>
    <v>Pakistan (2912. km)</v>
  </rv>
  <rv s="1">
    <fb>1690</fb>
    <v>27</v>
  </rv>
  <rv s="10">
    <v>78</v>
    <v>Nepal (1690. km)</v>
    <v>69</v>
    <v>79</v>
    <v>257</v>
    <v>379</v>
    <v>Nepal (1690. km)</v>
  </rv>
  <rv s="1">
    <fb>1463</fb>
    <v>27</v>
  </rv>
  <rv s="10">
    <v>78</v>
    <v>Myanmar (1463. km)</v>
    <v>69</v>
    <v>79</v>
    <v>256</v>
    <v>381</v>
    <v>Myanmar (1463. km)</v>
  </rv>
  <rv s="1">
    <fb>605</fb>
    <v>25</v>
  </rv>
  <rv s="10">
    <v>78</v>
    <v>Bhutan (605. km)</v>
    <v>69</v>
    <v>79</v>
    <v>254</v>
    <v>383</v>
    <v>Bhutan (605. km)</v>
  </rv>
  <rv s="2">
    <v>33</v>
  </rv>
  <rv s="1">
    <fb>21868192</fb>
    <v>26</v>
  </rv>
  <rv s="1">
    <fb>26650953</fb>
    <v>26</v>
  </rv>
  <rv s="2">
    <v>34</v>
  </rv>
  <rv s="1">
    <fb>3287263</fb>
    <v>26</v>
  </rv>
  <rv s="1">
    <fb>3316452</fb>
    <v>26</v>
  </rv>
  <rv s="1">
    <fb>278125637</fb>
    <v>26</v>
  </rv>
  <rv s="1">
    <fb>9104624</fb>
    <v>26</v>
  </rv>
  <rv s="1">
    <fb>60359000</fb>
    <v>26</v>
  </rv>
  <rv s="1">
    <fb>356</fb>
    <v>26</v>
  </rv>
  <rv s="1">
    <fb>5.35500001907349E-2</fb>
    <v>74</v>
  </rv>
  <rv s="13">
    <v>#VALUE!</v>
    <v>en-US</v>
    <v>wjson{"t":"e","d":"Country","e":"India"}</v>
    <v>536871168</v>
    <v>1</v>
    <v>84</v>
    <v>85</v>
    <v>India</v>
    <v>8</v>
    <v>49</v>
    <v>City</v>
    <v>10</v>
    <v>86</v>
    <v>64</v>
    <v>248</v>
    <v>249</v>
    <v>250</v>
    <v>251</v>
    <v>252</v>
    <v>259</v>
    <v>91</v>
    <v>260</v>
    <v>261</v>
    <v>262</v>
    <v>IN</v>
    <v>263</v>
    <v>264</v>
    <v>265</v>
    <v>266</v>
    <v>273</v>
    <v>274</v>
    <v>275</v>
    <v>Republic of India</v>
    <v>276</v>
    <v>277</v>
    <v>278</v>
    <v>279</v>
    <v>280</v>
    <v>281</v>
    <v>282</v>
    <v>283</v>
    <v>284</v>
    <v>.in</v>
    <v>285</v>
    <v>286</v>
    <v>INDIA</v>
    <v>287</v>
    <v>288</v>
    <v>294</v>
    <v>IND</v>
    <v>295</v>
    <v>296</v>
    <v>297</v>
    <v>298</v>
    <v>299</v>
    <v>300</v>
    <v>India</v>
    <v>Indian</v>
    <v>301</v>
    <v>302</v>
    <v>303</v>
    <v>304</v>
    <v>305</v>
    <v>306</v>
    <v>307</v>
    <v>308</v>
    <v>309</v>
    <v>346</v>
    <v>369</v>
    <v>370</v>
    <v>371</v>
    <v>372</v>
    <v>385</v>
    <v>386</v>
    <v>387</v>
    <v>388</v>
    <v>389</v>
    <v>390</v>
    <v>391</v>
    <v>392</v>
    <v>393</v>
    <v>IND</v>
    <v>394</v>
    <v>395</v>
    <v>India</v>
    <v>India, officially the Republic of India, is a country in South Asia. It is the second–most populous country, the seventh–largest country by land area, and the most populous democracy in the world.</v>
    <v>country/region</v>
  </rv>
  <rv s="1">
    <fb>121221</fb>
    <v>26</v>
  </rv>
  <rv s="1">
    <fb>90224</fb>
    <v>29</v>
  </rv>
  <rv s="1">
    <fb>6.3338491720179857E-2</fb>
    <v>74</v>
  </rv>
  <rv s="1">
    <fb>25.48</fb>
    <v>66</v>
  </rv>
  <rv s="1">
    <fb>10.1</fb>
    <v>66</v>
  </rv>
  <rv s="0">
    <v>536871168</v>
    <v>Finland</v>
    <v>wjson{"t":"e","d":"Country","e":"Finland"}</v>
    <v>en-US</v>
    <v>City</v>
  </rv>
  <rv s="0">
    <v>536871168</v>
    <v>Norway</v>
    <v>wjson{"t":"e","d":"Country","e":"Norway"}</v>
    <v>en-US</v>
    <v>City</v>
  </rv>
  <rv s="2">
    <v>35</v>
  </rv>
  <rv s="0">
    <v>536871168</v>
    <v>Stockholm</v>
    <v>wjson{"t":"e","d":"City","e":["Stockholm","Stockholm","Sweden"]}</v>
    <v>en-US</v>
    <v>City</v>
  </rv>
  <rv s="1">
    <fb>3218</fb>
    <v>27</v>
  </rv>
  <rv s="1">
    <fb>1.7841509740383201</fb>
    <v>67</v>
  </rv>
  <rv s="1">
    <fb>5115832</fb>
    <v>26</v>
  </rv>
  <rv s="1">
    <fb>84309</fb>
    <v>26</v>
  </rv>
  <rv s="1">
    <fb>916143</fb>
    <v>26</v>
  </rv>
  <rv s="1">
    <fb>4115380</fb>
    <v>26</v>
  </rv>
  <rv s="1">
    <fb>0.81499999999999995</fb>
    <v>70</v>
  </rv>
  <rv s="7">
    <v>68</v>
    <v>Swedish (81.5%)</v>
    <v>69</v>
    <v>Swedish</v>
    <v>412</v>
    <v>Swedish (81.5%)</v>
  </rv>
  <rv s="1">
    <fb>0.13900000000000001</fb>
    <v>70</v>
  </rv>
  <rv s="7">
    <v>68</v>
    <v>Other (13.9%)</v>
    <v>69</v>
    <v>other</v>
    <v>414</v>
    <v>Other (13.9%)</v>
  </rv>
  <rv s="1">
    <fb>1.7000000000000001E-2</fb>
    <v>28</v>
  </rv>
  <rv s="7">
    <v>68</v>
    <v>Syrian (1.7%)</v>
    <v>69</v>
    <v>Syrian</v>
    <v>416</v>
    <v>Syrian (1.7%)</v>
  </rv>
  <rv s="1">
    <fb>1.4999999999999999E-2</fb>
    <v>28</v>
  </rv>
  <rv s="7">
    <v>68</v>
    <v>Finn (1.5%)</v>
    <v>69</v>
    <v>Finn</v>
    <v>418</v>
    <v>Finn (1.5%)</v>
  </rv>
  <rv s="1">
    <fb>1.4E-2</fb>
    <v>28</v>
  </rv>
  <rv s="7">
    <v>68</v>
    <v>Arab (1.4%)</v>
    <v>69</v>
    <v>Arab</v>
    <v>420</v>
    <v>Arab (1.4%)</v>
  </rv>
  <rv s="2">
    <v>36</v>
  </rv>
  <rv s="1">
    <fb>3973622</fb>
    <v>26</v>
  </rv>
  <rv s="3">
    <v>9</v>
    <v>10</v>
    <v>0</v>
    <v>flag of Sweden</v>
  </rv>
  <rv s="1">
    <fb>530832908737.862</fb>
    <v>71</v>
  </rv>
  <rv s="1">
    <fb>574077546615.76001</fb>
    <v>71</v>
  </rv>
  <rv s="1">
    <fb>51610.066055220203</fb>
    <v>72</v>
  </rv>
  <rv s="1">
    <fb>1.1948534262697903</fb>
    <v>67</v>
  </rv>
  <rv s="1">
    <fb>0.28800000000000003</fb>
    <v>70</v>
  </rv>
  <rv s="1">
    <fb>3318</fb>
    <v>71</v>
  </rv>
  <rv s="1">
    <fb>0.85499999999999998</fb>
    <v>70</v>
  </rv>
  <rv s="1">
    <fb>0.95899999999999996</fb>
    <v>70</v>
  </rv>
  <rv s="1">
    <fb>0.92700000000000005</fb>
    <v>70</v>
  </rv>
  <rv s="1">
    <fb>0.91300000000000003</fb>
    <v>70</v>
  </rv>
  <rv s="1">
    <fb>9375613</fb>
    <v>26</v>
  </rv>
  <rv s="1">
    <fb>28582329</fb>
    <v>26</v>
  </rv>
  <rv s="1">
    <fb>5470074</fb>
    <v>26</v>
  </rv>
  <rv s="1">
    <fb>410335</fb>
    <v>26</v>
  </rv>
  <rv s="1">
    <fb>0.85810280433479535</fb>
    <v>27</v>
  </rv>
  <rv s="0">
    <v>-1879047936</v>
    <v>Swedish</v>
    <v>wjson{"t":"e","d":"Language","e":"Swedish::557qk"}</v>
    <v>en-US</v>
    <v>Languages</v>
  </rv>
  <rv s="8">
    <v>73</v>
    <v>Swedish (85.81%)</v>
    <v>69</v>
    <v>439</v>
    <v>440</v>
    <v>Swedish (85.81%)</v>
  </rv>
  <rv s="1">
    <fb>2.1932340046895728E-2</fb>
    <v>25</v>
  </rv>
  <rv s="0">
    <v>-1879047936</v>
    <v>Finnish</v>
    <v>wjson{"t":"e","d":"Language","e":"Finnish::6x24r"}</v>
    <v>en-US</v>
    <v>Languages</v>
  </rv>
  <rv s="8">
    <v>73</v>
    <v>Finnish (2.193%)</v>
    <v>69</v>
    <v>442</v>
    <v>443</v>
    <v>Finnish (2.193%)</v>
  </rv>
  <rv s="1">
    <fb>8.7729360187582921E-3</fb>
    <v>66</v>
  </rv>
  <rv s="0">
    <v>-1879047936</v>
    <v>Scanian</v>
    <v>wjson{"t":"e","d":"Language","e":"Scanian"}</v>
    <v>en-US</v>
    <v>Languages</v>
  </rv>
  <rv s="8">
    <v>73</v>
    <v>Scanian (0.877%)</v>
    <v>69</v>
    <v>445</v>
    <v>446</v>
    <v>Scanian (0.877%)</v>
  </rv>
  <rv s="1">
    <fb>8.7267684429595763E-3</fb>
    <v>66</v>
  </rv>
  <rv s="0">
    <v>-1879047936</v>
    <v>Finnish Tornedalen</v>
    <v>wjson{"t":"e","d":"Language","e":"FinnishTornedalen::ck22z"}</v>
    <v>en-US</v>
    <v>Languages</v>
  </rv>
  <rv s="8">
    <v>73</v>
    <v>Finnish Tornedalen (0.873%)</v>
    <v>69</v>
    <v>448</v>
    <v>449</v>
    <v>Finnish Tornedalen (0.873%)</v>
  </rv>
  <rv s="1">
    <fb>3.2898510070343591E-3</fb>
    <v>66</v>
  </rv>
  <rv s="0">
    <v>-1879047936</v>
    <v>Jamtska</v>
    <v>wjson{"t":"e","d":"Language","e":"Jamtska"}</v>
    <v>en-US</v>
    <v>Languages</v>
  </rv>
  <rv s="8">
    <v>73</v>
    <v>Jamtska (0.329%)</v>
    <v>69</v>
    <v>451</v>
    <v>452</v>
    <v>Jamtska (0.329%)</v>
  </rv>
  <rv s="1">
    <fb>2.7415425058619661E-3</fb>
    <v>66</v>
  </rv>
  <rv s="0">
    <v>-1879047936</v>
    <v>Romani Tavringer</v>
    <v>wjson{"t":"e","d":"Language","e":"RomaniTavringer::n2593"}</v>
    <v>en-US</v>
    <v>Languages</v>
  </rv>
  <rv s="8">
    <v>73</v>
    <v>Romani Tavringer (0.274%)</v>
    <v>69</v>
    <v>454</v>
    <v>455</v>
    <v>Romani Tavringer (0.274%)</v>
  </rv>
  <rv s="1">
    <fb>8.7729360187582925E-4</fb>
    <v>67</v>
  </rv>
  <rv s="0">
    <v>-1879047936</v>
    <v>Swedish Sign Language</v>
    <v>wjson{"t":"e","d":"Language","e":"SwedishSignLanguage::svy34"}</v>
    <v>en-US</v>
    <v>Languages</v>
  </rv>
  <rv s="8">
    <v>73</v>
    <v>Swedish Sign Language (0.088%)</v>
    <v>69</v>
    <v>457</v>
    <v>458</v>
    <v>Swedish Sign Language (0.088%)</v>
  </rv>
  <rv s="1">
    <fb>4.3864680093791463E-4</fb>
    <v>67</v>
  </rv>
  <rv s="0">
    <v>-1879047936</v>
    <v>North Saami</v>
    <v>wjson{"t":"e","d":"Language","e":"SaamiNorth::35j23"}</v>
    <v>en-US</v>
    <v>Languages</v>
  </rv>
  <rv s="8">
    <v>73</v>
    <v>North Saami (0.044%)</v>
    <v>69</v>
    <v>460</v>
    <v>461</v>
    <v>North Saami (0.044%)</v>
  </rv>
  <rv s="1">
    <fb>1.7458142677328998E-4</fb>
    <v>67</v>
  </rv>
  <rv s="0">
    <v>-1879047936</v>
    <v>Romani Kalo Finnish</v>
    <v>wjson{"t":"e","d":"Language","e":"RomaniKaloFinnish::xd638"}</v>
    <v>en-US</v>
    <v>Languages</v>
  </rv>
  <rv s="8">
    <v>73</v>
    <v>Romani Kalo Finnish (0.017%)</v>
    <v>69</v>
    <v>463</v>
    <v>464</v>
    <v>Romani Kalo Finnish (0.017%)</v>
  </rv>
  <rv s="1">
    <fb>1.6449255035171789E-4</fb>
    <v>67</v>
  </rv>
  <rv s="0">
    <v>-1879047936</v>
    <v>Dalecarlian</v>
    <v>wjson{"t":"e","d":"Language","e":"Dalecarlian"}</v>
    <v>en-US</v>
    <v>Languages</v>
  </rv>
  <rv s="8">
    <v>73</v>
    <v>Dalecarlian (0.016%)</v>
    <v>69</v>
    <v>466</v>
    <v>467</v>
    <v>Dalecarlian (0.016%)</v>
  </rv>
  <rv s="0">
    <v>-1879047936</v>
    <v>Lule Saami</v>
    <v>wjson{"t":"e","d":"Language","e":"SaamiLule::2h97t"}</v>
    <v>en-US</v>
    <v>Languages</v>
  </rv>
  <rv s="8">
    <v>73</v>
    <v>Lule Saami (0.016%)</v>
    <v>69</v>
    <v>466</v>
    <v>469</v>
    <v>Lule Saami (0.016%)</v>
  </rv>
  <rv s="2">
    <v>37</v>
  </rv>
  <rv s="0">
    <v>536871168</v>
    <v>Göteborg</v>
    <v>wjson{"t":"e","d":"City","e":["Goteborg","VastraGotaland","Sweden"]}</v>
    <v>en-US</v>
    <v>City</v>
  </rv>
  <rv s="0">
    <v>536871168</v>
    <v>Malmö</v>
    <v>wjson{"t":"e","d":"City","e":["Malmo","Skane","Sweden"]}</v>
    <v>en-US</v>
    <v>City</v>
  </rv>
  <rv s="0">
    <v>536871168</v>
    <v>Uppsala</v>
    <v>wjson{"t":"e","d":"City","e":["Uppsala","Uppsala","Sweden"]}</v>
    <v>en-US</v>
    <v>City</v>
  </rv>
  <rv s="0">
    <v>536871168</v>
    <v>Norrköping</v>
    <v>wjson{"t":"e","d":"City","e":["Norrkoping","Ostergotland","Sweden"]}</v>
    <v>en-US</v>
    <v>City</v>
  </rv>
  <rv s="2">
    <v>38</v>
  </rv>
  <rv s="1">
    <fb>82.2</fb>
    <v>66</v>
  </rv>
  <rv s="4">
    <v>10</v>
    <v>10</v>
    <v>32</v>
    <v>1</v>
    <v>location map</v>
  </rv>
  <rv s="1">
    <fb>1.1929500102996824E-2</fb>
    <v>74</v>
  </rv>
  <rv s="1">
    <fb>40.868000000000002</fb>
    <v>66</v>
  </rv>
  <rv s="1">
    <fb>12647103</fb>
    <v>26</v>
  </rv>
  <rv s="2">
    <v>39</v>
  </rv>
  <rv s="1">
    <fb>3.2500000000000003E-3</fb>
    <v>75</v>
  </rv>
  <rv s="1">
    <fb>10036391</fb>
    <v>26</v>
  </rv>
  <rv s="1">
    <fb>24.458719598381801</fb>
    <v>66</v>
  </rv>
  <rv s="1">
    <fb>1.07758038117856</fb>
    <v>67</v>
  </rv>
  <rv s="1">
    <fb>861086</fb>
    <v>26</v>
  </rv>
  <rv s="1">
    <fb>12.23325</fb>
    <v>66</v>
  </rv>
  <rv s="1">
    <fb>7.6699299999999998E-2</fb>
    <v>74</v>
  </rv>
  <rv s="1">
    <fb>596299931041.98499</fb>
    <v>71</v>
  </rv>
  <rv s="0">
    <v>536871168</v>
    <v>Blekinge, Sweden</v>
    <v>wjson{"t":"e","d":"AdministrativeDivision","e":["Blekinge","Sweden"]}</v>
    <v>en-US</v>
    <v>City</v>
  </rv>
  <rv s="0">
    <v>536871168</v>
    <v>Dalarna, Sweden</v>
    <v>wjson{"t":"e","d":"AdministrativeDivision","e":["Dalarna","Sweden"]}</v>
    <v>en-US</v>
    <v>City</v>
  </rv>
  <rv s="0">
    <v>536871168</v>
    <v>Gävleborg, Sweden</v>
    <v>wjson{"t":"e","d":"AdministrativeDivision","e":["Gavleborg","Sweden"]}</v>
    <v>en-US</v>
    <v>City</v>
  </rv>
  <rv s="0">
    <v>536871168</v>
    <v>Gotland, Sweden</v>
    <v>wjson{"t":"e","d":"AdministrativeDivision","e":["Gotland","Sweden"]}</v>
    <v>en-US</v>
    <v>City</v>
  </rv>
  <rv s="0">
    <v>536871168</v>
    <v>Halland, Sweden</v>
    <v>wjson{"t":"e","d":"AdministrativeDivision","e":["Halland","Sweden"]}</v>
    <v>en-US</v>
    <v>City</v>
  </rv>
  <rv s="0">
    <v>536871168</v>
    <v>Jamtland, Sweden</v>
    <v>wjson{"t":"e","d":"AdministrativeDivision","e":["Jamtland","Sweden"]}</v>
    <v>en-US</v>
    <v>City</v>
  </rv>
  <rv s="0">
    <v>536871168</v>
    <v>Jonkoping, Sweden</v>
    <v>wjson{"t":"e","d":"AdministrativeDivision","e":["Jonkoping","Sweden"]}</v>
    <v>en-US</v>
    <v>City</v>
  </rv>
  <rv s="0">
    <v>536871168</v>
    <v>Kalmar, Sweden</v>
    <v>wjson{"t":"e","d":"AdministrativeDivision","e":["Kalmar","Sweden"]}</v>
    <v>en-US</v>
    <v>City</v>
  </rv>
  <rv s="0">
    <v>536871168</v>
    <v>Kronoberg, Sweden</v>
    <v>wjson{"t":"e","d":"AdministrativeDivision","e":["Kronoberg","Sweden"]}</v>
    <v>en-US</v>
    <v>City</v>
  </rv>
  <rv s="0">
    <v>536871168</v>
    <v>Norrbotten, Sweden</v>
    <v>wjson{"t":"e","d":"AdministrativeDivision","e":["Norrbotten","Sweden"]}</v>
    <v>en-US</v>
    <v>City</v>
  </rv>
  <rv s="0">
    <v>536871168</v>
    <v>Orebro, Sweden</v>
    <v>wjson{"t":"e","d":"AdministrativeDivision","e":["Orebro","Sweden"]}</v>
    <v>en-US</v>
    <v>City</v>
  </rv>
  <rv s="0">
    <v>536871168</v>
    <v>Ostergotland, Sweden</v>
    <v>wjson{"t":"e","d":"AdministrativeDivision","e":["Ostergotland","Sweden"]}</v>
    <v>en-US</v>
    <v>City</v>
  </rv>
  <rv s="0">
    <v>536871168</v>
    <v>Scania, Sweden</v>
    <v>wjson{"t":"e","d":"AdministrativeDivision","e":["Skane","Sweden"]}</v>
    <v>en-US</v>
    <v>City</v>
  </rv>
  <rv s="0">
    <v>536871168</v>
    <v>Sodermanland, Sweden</v>
    <v>wjson{"t":"e","d":"AdministrativeDivision","e":["Sodermanland","Sweden"]}</v>
    <v>en-US</v>
    <v>City</v>
  </rv>
  <rv s="0">
    <v>536871168</v>
    <v>Stockholm, Sweden</v>
    <v>wjson{"t":"e","d":"AdministrativeDivision","e":["Stockholm","Sweden"]}</v>
    <v>en-US</v>
    <v>City</v>
  </rv>
  <rv s="0">
    <v>536871168</v>
    <v>Uppsala, Sweden</v>
    <v>wjson{"t":"e","d":"AdministrativeDivision","e":["Uppsala","Sweden"]}</v>
    <v>en-US</v>
    <v>City</v>
  </rv>
  <rv s="0">
    <v>536871168</v>
    <v>Värmland, Sweden</v>
    <v>wjson{"t":"e","d":"AdministrativeDivision","e":["Varmland","Sweden"]}</v>
    <v>en-US</v>
    <v>City</v>
  </rv>
  <rv s="0">
    <v>536871168</v>
    <v>Vasterbotten, Sweden</v>
    <v>wjson{"t":"e","d":"AdministrativeDivision","e":["Vasterbotten","Sweden"]}</v>
    <v>en-US</v>
    <v>City</v>
  </rv>
  <rv s="0">
    <v>536871168</v>
    <v>Västernorrland, Sweden</v>
    <v>wjson{"t":"e","d":"AdministrativeDivision","e":["Vasternorrland","Sweden"]}</v>
    <v>en-US</v>
    <v>City</v>
  </rv>
  <rv s="0">
    <v>536871168</v>
    <v>Vastmanland, Sweden</v>
    <v>wjson{"t":"e","d":"AdministrativeDivision","e":["Vastmanland","Sweden"]}</v>
    <v>en-US</v>
    <v>City</v>
  </rv>
  <rv s="0">
    <v>536871168</v>
    <v>Västra Götaland, Sweden</v>
    <v>wjson{"t":"e","d":"AdministrativeDivision","e":["VastraGotaland","Sweden"]}</v>
    <v>en-US</v>
    <v>City</v>
  </rv>
  <rv s="2">
    <v>40</v>
  </rv>
  <rv s="1">
    <fb>0.67012881947095015</fb>
    <v>70</v>
  </rv>
  <rv s="9">
    <v>76</v>
    <v>Christianity (67.013%)</v>
    <v>69</v>
    <v>513</v>
    <v>Christianity (67.013%)</v>
    <v>Christianity</v>
  </rv>
  <rv s="1">
    <fb>2.0072174339963649E-2</fb>
    <v>28</v>
  </rv>
  <rv s="9">
    <v>76</v>
    <v>Islam (2.007%)</v>
    <v>69</v>
    <v>515</v>
    <v>Islam (2.007%)</v>
    <v>Islam</v>
  </rv>
  <rv s="1">
    <fb>1.8080122983510348E-3</fb>
    <v>75</v>
  </rv>
  <rv s="9">
    <v>76</v>
    <v>Judaism (0.181%)</v>
    <v>69</v>
    <v>517</v>
    <v>Judaism (0.181%)</v>
    <v>Judaism</v>
  </rv>
  <rv s="1">
    <fb>1.1789967026991234E-3</fb>
    <v>75</v>
  </rv>
  <rv s="9">
    <v>76</v>
    <v>Buddhism (0.118%)</v>
    <v>69</v>
    <v>519</v>
    <v>Buddhism (0.118%)</v>
    <v>Buddhism</v>
  </rv>
  <rv s="1">
    <fb>1.144032654397471E-3</fb>
    <v>75</v>
  </rv>
  <rv s="9">
    <v>76</v>
    <v>Hinduism (0.114%)</v>
    <v>69</v>
    <v>521</v>
    <v>Hinduism (0.114%)</v>
    <v>Hinduism</v>
  </rv>
  <rv s="1">
    <fb>1.0000167512642989E-3</fb>
    <v>75</v>
  </rv>
  <rv s="9">
    <v>76</v>
    <v>Ethnic religions (0.1%)</v>
    <v>69</v>
    <v>523</v>
    <v>Ethnic religions (0.1%)</v>
    <v>ethnic religions</v>
  </rv>
  <rv s="1">
    <fb>6.6768965550968761E-4</fb>
    <v>77</v>
  </rv>
  <rv s="9">
    <v>76</v>
    <v>Bahá'í Faith (0.067%)</v>
    <v>69</v>
    <v>525</v>
    <v>Bahá'í Faith (0.067%)</v>
    <v>Bahá'í Faith</v>
  </rv>
  <rv s="1">
    <fb>6.5003899446994674E-4</fb>
    <v>77</v>
  </rv>
  <rv s="9">
    <v>76</v>
    <v>Confucianism (0.065%)</v>
    <v>69</v>
    <v>527</v>
    <v>Confucianism (0.065%)</v>
    <v>Confucianism</v>
  </rv>
  <rv s="1">
    <fb>2.0236426669766586E-6</fb>
    <v>30</v>
  </rv>
  <rv s="9">
    <v>76</v>
    <v>Spiritism (0.%)</v>
    <v>69</v>
    <v>529</v>
    <v>Spiritism (0.%)</v>
    <v>Spiritism</v>
  </rv>
  <rv s="2">
    <v>41</v>
  </rv>
  <rv s="1">
    <fb>916224</fb>
    <v>26</v>
  </rv>
  <rv s="1">
    <fb>13.07043</fb>
    <v>66</v>
  </rv>
  <rv s="1">
    <fb>264047</fb>
    <v>26</v>
  </rv>
  <rv s="1">
    <fb>1619</fb>
    <v>27</v>
  </rv>
  <rv s="10">
    <v>78</v>
    <v>Norway (1619. km)</v>
    <v>69</v>
    <v>79</v>
    <v>403</v>
    <v>535</v>
    <v>Norway (1619. km)</v>
  </rv>
  <rv s="1">
    <fb>614</fb>
    <v>25</v>
  </rv>
  <rv s="10">
    <v>78</v>
    <v>Finland (614. km)</v>
    <v>69</v>
    <v>79</v>
    <v>402</v>
    <v>537</v>
    <v>Finland (614. km)</v>
  </rv>
  <rv s="2">
    <v>42</v>
  </rv>
  <rv s="1">
    <fb>2392386</fb>
    <v>26</v>
  </rv>
  <rv s="1">
    <fb>463530</fb>
    <v>26</v>
  </rv>
  <rv s="2">
    <v>43</v>
  </rv>
  <rv s="1">
    <fb>450295</fb>
    <v>26</v>
  </rv>
  <rv s="1">
    <fb>697794</fb>
    <v>26</v>
  </rv>
  <rv s="1">
    <fb>1740984</fb>
    <v>26</v>
  </rv>
  <rv s="1">
    <fb>140488</fb>
    <v>26</v>
  </rv>
  <rv s="1">
    <fb>5016338</fb>
    <v>26</v>
  </rv>
  <rv s="1">
    <fb>752</fb>
    <v>26</v>
  </rv>
  <rv s="1">
    <fb>6.4759998321533202E-2</fb>
    <v>74</v>
  </rv>
  <rv s="14">
    <v>#VALUE!</v>
    <v>en-US</v>
    <v>wjson{"t":"e","d":"Country","e":"Sweden"}</v>
    <v>536871168</v>
    <v>1</v>
    <v>88</v>
    <v>89</v>
    <v>Sweden</v>
    <v>8</v>
    <v>49</v>
    <v>City</v>
    <v>10</v>
    <v>90</v>
    <v>64</v>
    <v>397</v>
    <v>398</v>
    <v>399</v>
    <v>400</v>
    <v>401</v>
    <v>404</v>
    <v>46</v>
    <v>405</v>
    <v>406</v>
    <v>407</v>
    <v>SE</v>
    <v>408</v>
    <v>409</v>
    <v>410</v>
    <v>411</v>
    <v>422</v>
    <v>423</v>
    <v>424</v>
    <v>Kingdom of Sweden</v>
    <v>425</v>
    <v>426</v>
    <v>427</v>
    <v>428</v>
    <v>429</v>
    <v>430</v>
    <v>431</v>
    <v>432</v>
    <v>433</v>
    <v>434</v>
    <v>.se</v>
    <v>435</v>
    <v>436</v>
    <v>SWEDEN</v>
    <v>437</v>
    <v>438</v>
    <v>471</v>
    <v>476</v>
    <v>S</v>
    <v>477</v>
    <v>148</v>
    <v>478</v>
    <v>479</v>
    <v>480</v>
    <v>481</v>
    <v>Sweden</v>
    <v>Swedish</v>
    <v>482</v>
    <v>483</v>
    <v>484</v>
    <v>485</v>
    <v>486</v>
    <v>487</v>
    <v>488</v>
    <v>489</v>
    <v>490</v>
    <v>512</v>
    <v>531</v>
    <v>532</v>
    <v>533</v>
    <v>534</v>
    <v>539</v>
    <v>540</v>
    <v>541</v>
    <v>542</v>
    <v>543</v>
    <v>544</v>
    <v>545</v>
    <v>546</v>
    <v>547</v>
    <v>SWE</v>
    <v>548</v>
    <v>549</v>
    <v>Sweden</v>
    <v>Sweden, officially the Kingdom of Sweden, is a Nordic country in Northern Europe. It borders Norway to the west and north, Finland to the east, and is connected to Denmark in the southwest by a bridge–tunnel across the Öresund Strait.</v>
    <v>country/region</v>
  </rv>
  <rv s="1">
    <fb>59749</fb>
    <v>29</v>
  </rv>
  <rv s="1">
    <fb>54009</fb>
    <v>29</v>
  </rv>
  <rv s="1">
    <fb>7.4028602932705759E-2</fb>
    <v>74</v>
  </rv>
  <rv s="1">
    <fb>15.32</fb>
    <v>66</v>
  </rv>
  <rv s="1">
    <fb>4.3</fb>
    <v>67</v>
  </rv>
  <rv s="0">
    <v>536871168</v>
    <v>Russia</v>
    <v>wjson{"t":"e","d":"Country","e":"Russia"}</v>
    <v>en-US</v>
    <v>City</v>
  </rv>
  <rv s="2">
    <v>44</v>
  </rv>
  <rv s="0">
    <v>536871168</v>
    <v>Helsinki</v>
    <v>wjson{"t":"e","d":"City","e":["Helsinki","Uusimaa","Finland"]}</v>
    <v>en-US</v>
    <v>City</v>
  </rv>
  <rv s="1">
    <fb>1250</fb>
    <v>27</v>
  </rv>
  <rv s="1">
    <fb>1.0240939296342899</fb>
    <v>67</v>
  </rv>
  <rv s="0">
    <v>536871168</v>
    <v>Aland Islands</v>
    <v>wjson{"t":"e","d":"Country","e":"AlandIslands"}</v>
    <v>en-US</v>
    <v>City</v>
  </rv>
  <rv s="2">
    <v>45</v>
  </rv>
  <rv s="1">
    <fb>2558448</fb>
    <v>26</v>
  </rv>
  <rv s="1">
    <fb>92258</fb>
    <v>26</v>
  </rv>
  <rv s="1">
    <fb>567668</fb>
    <v>26</v>
  </rv>
  <rv s="1">
    <fb>1898522</fb>
    <v>26</v>
  </rv>
  <rv s="1">
    <fb>0.93400000000000005</fb>
    <v>70</v>
  </rv>
  <rv s="7">
    <v>68</v>
    <v>Finn (93.4%)</v>
    <v>69</v>
    <v>Finn</v>
    <v>567</v>
    <v>Finn (93.4%)</v>
  </rv>
  <rv s="1">
    <fb>5.6000000000000001E-2</fb>
    <v>28</v>
  </rv>
  <rv s="7">
    <v>68</v>
    <v>Swede (5.6%)</v>
    <v>69</v>
    <v>Swede</v>
    <v>569</v>
    <v>Swede (5.6%)</v>
  </rv>
  <rv s="1">
    <fb>5.0000000000000001E-3</fb>
    <v>75</v>
  </rv>
  <rv s="7">
    <v>68</v>
    <v>Russian (0.5%)</v>
    <v>69</v>
    <v>Russian</v>
    <v>571</v>
    <v>Russian (0.5%)</v>
  </rv>
  <rv s="1">
    <fb>3.0000000000000001E-3</fb>
    <v>75</v>
  </rv>
  <rv s="7">
    <v>68</v>
    <v>Estonian (0.3%)</v>
    <v>69</v>
    <v>Estonian</v>
    <v>573</v>
    <v>Estonian (0.3%)</v>
  </rv>
  <rv s="1">
    <fb>1E-3</fb>
    <v>77</v>
  </rv>
  <rv s="7">
    <v>68</v>
    <v>Roma (0.1%)</v>
    <v>69</v>
    <v>Roma</v>
    <v>575</v>
    <v>Roma (0.1%)</v>
  </rv>
  <rv s="7">
    <v>68</v>
    <v>Sami (0.1%)</v>
    <v>69</v>
    <v>Sami</v>
    <v>575</v>
    <v>Sami (0.1%)</v>
  </rv>
  <rv s="2">
    <v>46</v>
  </rv>
  <rv s="1">
    <fb>1737000</fb>
    <v>26</v>
  </rv>
  <rv s="3">
    <v>11</v>
    <v>10</v>
    <v>0</v>
    <v>flag of Finland</v>
  </rv>
  <rv s="1">
    <fb>268761201364.70499</fb>
    <v>71</v>
  </rv>
  <rv s="1">
    <fb>283323675921.65198</fb>
    <v>71</v>
  </rv>
  <rv s="1">
    <fb>48685.853986694499</fb>
    <v>72</v>
  </rv>
  <rv s="1">
    <fb>0.97958181026116598</fb>
    <v>70</v>
  </rv>
  <rv s="1">
    <fb>0.27399999999999997</fb>
    <v>70</v>
  </rv>
  <rv s="1">
    <fb>2836</fb>
    <v>71</v>
  </rv>
  <rv s="1">
    <fb>7.0000000000000007E-2</fb>
    <v>28</v>
  </rv>
  <rv s="1">
    <fb>0.84699999999999998</fb>
    <v>70</v>
  </rv>
  <rv s="1">
    <fb>0.93899999999999995</fb>
    <v>70</v>
  </rv>
  <rv s="1">
    <fb>0.90100000000000002</fb>
    <v>70</v>
  </rv>
  <rv s="1">
    <fb>0.89500000000000002</fb>
    <v>70</v>
  </rv>
  <rv s="1">
    <fb>4902748</fb>
    <v>26</v>
  </rv>
  <rv s="1">
    <fb>15053374</fb>
    <v>26</v>
  </rv>
  <rv s="1">
    <fb>2739091</fb>
    <v>26</v>
  </rv>
  <rv s="1">
    <fb>303815</fb>
    <v>26</v>
  </rv>
  <rv s="1">
    <fb>0.8906752929516315</fb>
    <v>27</v>
  </rv>
  <rv s="8">
    <v>73</v>
    <v>Finnish (89.068%)</v>
    <v>69</v>
    <v>596</v>
    <v>443</v>
    <v>Finnish (89.068%)</v>
  </rv>
  <rv s="1">
    <fb>5.6093592917804878E-2</fb>
    <v>25</v>
  </rv>
  <rv s="8">
    <v>73</v>
    <v>Swedish (5.609%)</v>
    <v>69</v>
    <v>598</v>
    <v>440</v>
    <v>Swedish (5.609%)</v>
  </rv>
  <rv s="1">
    <fb>5.6851614443721166E-3</fb>
    <v>66</v>
  </rv>
  <rv s="8">
    <v>73</v>
    <v>Finnish Tornedalen (0.569%)</v>
    <v>69</v>
    <v>600</v>
    <v>449</v>
    <v>Finnish Tornedalen (0.569%)</v>
  </rv>
  <rv s="1">
    <fb>1.8950538147907055E-3</fb>
    <v>66</v>
  </rv>
  <rv s="0">
    <v>-1879047936</v>
    <v>Karelian</v>
    <v>wjson{"t":"e","d":"Language","e":"Karelian::6sx8k"}</v>
    <v>en-US</v>
    <v>Languages</v>
  </rv>
  <rv s="8">
    <v>73</v>
    <v>Karelian (0.19%)</v>
    <v>69</v>
    <v>602</v>
    <v>603</v>
    <v>Karelian (0.19%)</v>
  </rv>
  <rv s="1">
    <fb>1.1370322888744231E-3</fb>
    <v>66</v>
  </rv>
  <rv s="0">
    <v>-1879047936</v>
    <v>Estonian</v>
    <v>wjson{"t":"e","d":"Language","e":"Estonian::925q3"}</v>
    <v>en-US</v>
    <v>Languages</v>
  </rv>
  <rv s="8">
    <v>73</v>
    <v>Estonian (0.114%)</v>
    <v>69</v>
    <v>605</v>
    <v>606</v>
    <v>Estonian (0.114%)</v>
  </rv>
  <rv s="1">
    <fb>1.0252241138017715E-3</fb>
    <v>66</v>
  </rv>
  <rv s="8">
    <v>73</v>
    <v>Romani Kalo Finnish (0.103%)</v>
    <v>69</v>
    <v>608</v>
    <v>464</v>
    <v>Romani Kalo Finnish (0.103%)</v>
  </rv>
  <rv s="1">
    <fb>9.8012183300975214E-4</fb>
    <v>67</v>
  </rv>
  <rv s="0">
    <v>-1879047936</v>
    <v>Livvi</v>
    <v>wjson{"t":"e","d":"Language","e":"Livvi::yxk3b"}</v>
    <v>en-US</v>
    <v>Languages</v>
  </rv>
  <rv s="8">
    <v>73</v>
    <v>Livvi (0.098%)</v>
    <v>69</v>
    <v>610</v>
    <v>611</v>
    <v>Livvi (0.098%)</v>
  </rv>
  <rv s="1">
    <fb>9.4752690739535273E-4</fb>
    <v>67</v>
  </rv>
  <rv s="0">
    <v>-1879047936</v>
    <v>Finnish Sign Language</v>
    <v>wjson{"t":"e","d":"Language","e":"FinnishSignLanguage::q954t"}</v>
    <v>en-US</v>
    <v>Languages</v>
  </rv>
  <rv s="8">
    <v>73</v>
    <v>Finnish Sign Language (0.095%)</v>
    <v>69</v>
    <v>613</v>
    <v>614</v>
    <v>Finnish Sign Language (0.095%)</v>
  </rv>
  <rv s="1">
    <fb>3.7901076295814121E-4</fb>
    <v>67</v>
  </rv>
  <rv s="8">
    <v>73</v>
    <v>North Saami (0.038%)</v>
    <v>69</v>
    <v>616</v>
    <v>461</v>
    <v>North Saami (0.038%)</v>
  </rv>
  <rv s="2">
    <v>47</v>
  </rv>
  <rv s="0">
    <v>536871168</v>
    <v>Espoo</v>
    <v>wjson{"t":"e","d":"City","e":["Espoo","Uusimaa","Finland"]}</v>
    <v>en-US</v>
    <v>City</v>
  </rv>
  <rv s="0">
    <v>536871168</v>
    <v>Tampere</v>
    <v>wjson{"t":"e","d":"City","e":["Tampere","TampereRegion","Finland"]}</v>
    <v>en-US</v>
    <v>City</v>
  </rv>
  <rv s="0">
    <v>536871168</v>
    <v>Vantaa</v>
    <v>wjson{"t":"e","d":"City","e":["Vantaa","Uusimaa","Finland"]}</v>
    <v>en-US</v>
    <v>City</v>
  </rv>
  <rv s="0">
    <v>536871168</v>
    <v>Oulu</v>
    <v>wjson{"t":"e","d":"City","e":["Oulu","NorthOstrobothnia","Finland"]}</v>
    <v>en-US</v>
    <v>City</v>
  </rv>
  <rv s="2">
    <v>48</v>
  </rv>
  <rv s="1">
    <fb>81.099999999999994</fb>
    <v>66</v>
  </rv>
  <rv s="1">
    <fb>1</fb>
    <v>65</v>
  </rv>
  <rv s="4">
    <v>12</v>
    <v>10</v>
    <v>32</v>
    <v>1</v>
    <v>location map</v>
  </rv>
  <rv s="1">
    <fb>1.9751639582595772E-2</fb>
    <v>74</v>
  </rv>
  <rv s="1">
    <fb>42.462000000000003</fb>
    <v>66</v>
  </rv>
  <rv s="1">
    <fb>7150000</fb>
    <v>26</v>
  </rv>
  <rv s="2">
    <v>49</v>
  </rv>
  <rv s="1">
    <fb>3.29E-3</fb>
    <v>75</v>
  </rv>
  <rv s="1">
    <fb>5532159</fb>
    <v>26</v>
  </rv>
  <rv s="1">
    <fb>18.204478594228199</fb>
    <v>66</v>
  </rv>
  <rv s="1">
    <fb>8.6789963148435206E-2</fb>
    <v>28</v>
  </rv>
  <rv s="1">
    <fb>363990</fb>
    <v>26</v>
  </rv>
  <rv s="1">
    <fb>13.666880000000001</fb>
    <v>66</v>
  </rv>
  <rv s="1">
    <fb>6.8973500000000007E-2</fb>
    <v>74</v>
  </rv>
  <rv s="1">
    <fb>271826199850.29001</fb>
    <v>71</v>
  </rv>
  <rv s="0">
    <v>536871168</v>
    <v>Åland, Finland</v>
    <v>wjson{"t":"e","d":"AdministrativeDivision","e":["Aland","Finland"]}</v>
    <v>en-US</v>
    <v>City</v>
  </rv>
  <rv s="0">
    <v>536871168</v>
    <v>Central Finland, Finland</v>
    <v>wjson{"t":"e","d":"AdministrativeDivision","e":["CentralFinland","Finland"]}</v>
    <v>en-US</v>
    <v>City</v>
  </rv>
  <rv s="0">
    <v>536871168</v>
    <v>Central Ostrobothnia, Finland</v>
    <v>wjson{"t":"e","d":"AdministrativeDivision","e":["CentralOstrobothnia","Finland"]}</v>
    <v>en-US</v>
    <v>City</v>
  </rv>
  <rv s="0">
    <v>536871168</v>
    <v>Finland Proper, Finland</v>
    <v>wjson{"t":"e","d":"AdministrativeDivision","e":["FinlandProper","Finland"]}</v>
    <v>en-US</v>
    <v>City</v>
  </rv>
  <rv s="0">
    <v>536871168</v>
    <v>Kainuu, Finland</v>
    <v>wjson{"t":"e","d":"AdministrativeDivision","e":["Kainuu","Finland"]}</v>
    <v>en-US</v>
    <v>City</v>
  </rv>
  <rv s="0">
    <v>536871168</v>
    <v>Kymenlaakso, Finland</v>
    <v>wjson{"t":"e","d":"AdministrativeDivision","e":["Kymenlaakso","Finland"]}</v>
    <v>en-US</v>
    <v>City</v>
  </rv>
  <rv s="0">
    <v>536871168</v>
    <v>Lapland, Finland</v>
    <v>wjson{"t":"e","d":"AdministrativeDivision","e":["Lapland","Finland"]}</v>
    <v>en-US</v>
    <v>City</v>
  </rv>
  <rv s="0">
    <v>536871168</v>
    <v>Northern Ostrobothnia, Finland</v>
    <v>wjson{"t":"e","d":"AdministrativeDivision","e":["NorthernOstrobothnia","Finland"]}</v>
    <v>en-US</v>
    <v>City</v>
  </rv>
  <rv s="0">
    <v>536871168</v>
    <v>Northern Savonia, Finland</v>
    <v>wjson{"t":"e","d":"AdministrativeDivision","e":["NorthernSavonia","Finland"]}</v>
    <v>en-US</v>
    <v>City</v>
  </rv>
  <rv s="0">
    <v>536871168</v>
    <v>North Karelia, Finland</v>
    <v>wjson{"t":"e","d":"AdministrativeDivision","e":["NorthKarelia","Finland"]}</v>
    <v>en-US</v>
    <v>City</v>
  </rv>
  <rv s="0">
    <v>536871168</v>
    <v>Ostrobothnia, Finland</v>
    <v>wjson{"t":"e","d":"AdministrativeDivision","e":["Ostrobothnia","Finland"]}</v>
    <v>en-US</v>
    <v>City</v>
  </rv>
  <rv s="0">
    <v>536871168</v>
    <v>Päijänne Tavastia, Finland</v>
    <v>wjson{"t":"e","d":"AdministrativeDivision","e":["PaijanneTavastia","Finland"]}</v>
    <v>en-US</v>
    <v>City</v>
  </rv>
  <rv s="0">
    <v>536871168</v>
    <v>Pirkanmaa, Finland</v>
    <v>wjson{"t":"e","d":"AdministrativeDivision","e":["Pirkanmaa","Finland"]}</v>
    <v>en-US</v>
    <v>City</v>
  </rv>
  <rv s="0">
    <v>536871168</v>
    <v>Satakunta, Finland</v>
    <v>wjson{"t":"e","d":"AdministrativeDivision","e":["Satakunta","Finland"]}</v>
    <v>en-US</v>
    <v>City</v>
  </rv>
  <rv s="0">
    <v>536871168</v>
    <v>Southern Ostrobothnia, Finland</v>
    <v>wjson{"t":"e","d":"AdministrativeDivision","e":["SouthernOstrobothnia","Finland"]}</v>
    <v>en-US</v>
    <v>City</v>
  </rv>
  <rv s="0">
    <v>536871168</v>
    <v>Southern Savonia, Finland</v>
    <v>wjson{"t":"e","d":"AdministrativeDivision","e":["SouthernSavonia","Finland"]}</v>
    <v>en-US</v>
    <v>City</v>
  </rv>
  <rv s="0">
    <v>536871168</v>
    <v>South Karelia, Finland</v>
    <v>wjson{"t":"e","d":"AdministrativeDivision","e":["SouthKarelia","Finland"]}</v>
    <v>en-US</v>
    <v>City</v>
  </rv>
  <rv s="0">
    <v>536871168</v>
    <v>Tavastia Proper, Finland</v>
    <v>wjson{"t":"e","d":"AdministrativeDivision","e":["TavastiaProper","Finland"]}</v>
    <v>en-US</v>
    <v>City</v>
  </rv>
  <rv s="0">
    <v>536871168</v>
    <v>Uusimaa, Finland</v>
    <v>wjson{"t":"e","d":"AdministrativeDivision","e":["Uusimaa","Finland"]}</v>
    <v>en-US</v>
    <v>City</v>
  </rv>
  <rv s="2">
    <v>50</v>
  </rv>
  <rv s="1">
    <fb>0.90381834001613826</fb>
    <v>70</v>
  </rv>
  <rv s="9">
    <v>76</v>
    <v>Christianity (90.382%)</v>
    <v>69</v>
    <v>659</v>
    <v>Christianity (90.382%)</v>
    <v>Christianity</v>
  </rv>
  <rv s="1">
    <fb>3.0176477739032718E-3</fb>
    <v>75</v>
  </rv>
  <rv s="9">
    <v>76</v>
    <v>Islam (0.302%)</v>
    <v>69</v>
    <v>661</v>
    <v>Islam (0.302%)</v>
    <v>Islam</v>
  </rv>
  <rv s="1">
    <fb>6.4801990196425643E-4</fb>
    <v>77</v>
  </rv>
  <rv s="9">
    <v>76</v>
    <v>Buddhism (0.065%)</v>
    <v>69</v>
    <v>663</v>
    <v>Buddhism (0.065%)</v>
    <v>Buddhism</v>
  </rv>
  <rv s="1">
    <fb>3.0496180319913163E-4</fb>
    <v>77</v>
  </rv>
  <rv s="9">
    <v>76</v>
    <v>Bahá'í Faith (0.03%)</v>
    <v>69</v>
    <v>665</v>
    <v>Bahá'í Faith (0.03%)</v>
    <v>Bahá'í Faith</v>
  </rv>
  <rv s="1">
    <fb>2.417870417077861E-4</fb>
    <v>77</v>
  </rv>
  <rv s="9">
    <v>76</v>
    <v>Chinese Universism (0.024%)</v>
    <v>69</v>
    <v>667</v>
    <v>Chinese Universism (0.024%)</v>
    <v>Chinese Universism</v>
  </rv>
  <rv s="1">
    <fb>2.3795826828406819E-4</fb>
    <v>77</v>
  </rv>
  <rv s="9">
    <v>76</v>
    <v>Judaism (0.024%)</v>
    <v>69</v>
    <v>669</v>
    <v>Judaism (0.024%)</v>
    <v>Judaism</v>
  </rv>
  <rv s="2">
    <v>51</v>
  </rv>
  <rv s="1">
    <fb>543436</fb>
    <v>26</v>
  </rv>
  <rv s="1">
    <fb>13.579789999999999</fb>
    <v>66</v>
  </rv>
  <rv s="1">
    <fb>318556</fb>
    <v>26</v>
  </rv>
  <rv s="1">
    <fb>1313</fb>
    <v>27</v>
  </rv>
  <rv s="10">
    <v>78</v>
    <v>Russia (1313. km)</v>
    <v>69</v>
    <v>79</v>
    <v>556</v>
    <v>675</v>
    <v>Russia (1313. km)</v>
  </rv>
  <rv s="1">
    <fb>727</fb>
    <v>25</v>
  </rv>
  <rv s="10">
    <v>78</v>
    <v>Norway (727. km)</v>
    <v>69</v>
    <v>79</v>
    <v>403</v>
    <v>677</v>
    <v>Norway (727. km)</v>
  </rv>
  <rv s="10">
    <v>78</v>
    <v>Sweden (614. km)</v>
    <v>69</v>
    <v>79</v>
    <v>219</v>
    <v>537</v>
    <v>Sweden (614. km)</v>
  </rv>
  <rv s="2">
    <v>52</v>
  </rv>
  <rv s="1">
    <fb>323000</fb>
    <v>26</v>
  </rv>
  <rv s="1">
    <fb>308336</fb>
    <v>26</v>
  </rv>
  <rv s="2">
    <v>53</v>
  </rv>
  <rv s="1">
    <fb>338145</fb>
    <v>26</v>
  </rv>
  <rv s="1">
    <fb>78941</fb>
    <v>29</v>
  </rv>
  <rv s="1">
    <fb>1076823</fb>
    <v>26</v>
  </rv>
  <rv s="1">
    <fb>66651</fb>
    <v>26</v>
  </rv>
  <rv s="1">
    <fb>3208803</fb>
    <v>26</v>
  </rv>
  <rv s="1">
    <fb>246</fb>
    <v>26</v>
  </rv>
  <rv s="1">
    <fb>6.594999790191651E-2</fb>
    <v>74</v>
  </rv>
  <rv s="15">
    <v>#VALUE!</v>
    <v>en-US</v>
    <v>wjson{"t":"e","d":"Country","e":"Finland"}</v>
    <v>536871168</v>
    <v>1</v>
    <v>91</v>
    <v>92</v>
    <v>Finland</v>
    <v>8</v>
    <v>49</v>
    <v>City</v>
    <v>10</v>
    <v>50</v>
    <v>64</v>
    <v>551</v>
    <v>552</v>
    <v>553</v>
    <v>554</v>
    <v>555</v>
    <v>557</v>
    <v>358</v>
    <v>558</v>
    <v>559</v>
    <v>560</v>
    <v>FI</v>
    <v>562</v>
    <v>563</v>
    <v>564</v>
    <v>565</v>
    <v>566</v>
    <v>578</v>
    <v>579</v>
    <v>580</v>
    <v>Republic of Finland</v>
    <v>581</v>
    <v>582</v>
    <v>583</v>
    <v>584</v>
    <v>585</v>
    <v>586</v>
    <v>587</v>
    <v>588</v>
    <v>589</v>
    <v>590</v>
    <v>591</v>
    <v>.fi</v>
    <v>592</v>
    <v>593</v>
    <v>FINLAND</v>
    <v>594</v>
    <v>595</v>
    <v>618</v>
    <v>623</v>
    <v>FIN</v>
    <v>624</v>
    <v>625</v>
    <v>626</v>
    <v>627</v>
    <v>628</v>
    <v>629</v>
    <v>Finland</v>
    <v>Finnish</v>
    <v>630</v>
    <v>631</v>
    <v>632</v>
    <v>633</v>
    <v>634</v>
    <v>635</v>
    <v>636</v>
    <v>637</v>
    <v>638</v>
    <v>658</v>
    <v>671</v>
    <v>672</v>
    <v>673</v>
    <v>674</v>
    <v>680</v>
    <v>681</v>
    <v>682</v>
    <v>683</v>
    <v>684</v>
    <v>685</v>
    <v>686</v>
    <v>687</v>
    <v>688</v>
    <v>FIN</v>
    <v>689</v>
    <v>690</v>
    <v>Finland</v>
    <v>Finland, officially the Republic of Finland, is a Nordic country located in Northern Europe.</v>
    <v>country/region</v>
  </rv>
  <rv s="1">
    <fb>1806754</fb>
    <v>26</v>
  </rv>
  <rv s="1">
    <fb>1942523</fb>
    <v>26</v>
  </rv>
  <rv s="1">
    <fb>7.0458583885430526E-2</fb>
    <v>74</v>
  </rv>
  <rv s="1">
    <fb>10.050000000000001</fb>
    <v>66</v>
  </rv>
  <rv s="1">
    <fb>7.91</fb>
    <v>67</v>
  </rv>
  <rv s="0">
    <v>536871168</v>
    <v>Azerbaijan</v>
    <v>wjson{"t":"e","d":"Country","e":"Azerbaijan"}</v>
    <v>en-US</v>
    <v>City</v>
  </rv>
  <rv s="0">
    <v>536871168</v>
    <v>Belarus</v>
    <v>wjson{"t":"e","d":"Country","e":"Belarus"}</v>
    <v>en-US</v>
    <v>City</v>
  </rv>
  <rv s="0">
    <v>536871168</v>
    <v>Estonia</v>
    <v>wjson{"t":"e","d":"Country","e":"Estonia"}</v>
    <v>en-US</v>
    <v>City</v>
  </rv>
  <rv s="0">
    <v>536871168</v>
    <v>Georgia</v>
    <v>wjson{"t":"e","d":"Country","e":"Georgia"}</v>
    <v>en-US</v>
    <v>City</v>
  </rv>
  <rv s="0">
    <v>536871168</v>
    <v>Kazakhstan</v>
    <v>wjson{"t":"e","d":"Country","e":"Kazakhstan"}</v>
    <v>en-US</v>
    <v>City</v>
  </rv>
  <rv s="0">
    <v>536871168</v>
    <v>Latvia</v>
    <v>wjson{"t":"e","d":"Country","e":"Latvia"}</v>
    <v>en-US</v>
    <v>City</v>
  </rv>
  <rv s="0">
    <v>536871168</v>
    <v>Lithuania</v>
    <v>wjson{"t":"e","d":"Country","e":"Lithuania"}</v>
    <v>en-US</v>
    <v>City</v>
  </rv>
  <rv s="0">
    <v>536871168</v>
    <v>Mongolia</v>
    <v>wjson{"t":"e","d":"Country","e":"Mongolia"}</v>
    <v>en-US</v>
    <v>City</v>
  </rv>
  <rv s="0">
    <v>536871168</v>
    <v>North Korea</v>
    <v>wjson{"t":"e","d":"Country","e":"NorthKorea"}</v>
    <v>en-US</v>
    <v>City</v>
  </rv>
  <rv s="0">
    <v>536871168</v>
    <v>Poland</v>
    <v>wjson{"t":"e","d":"Country","e":"Poland"}</v>
    <v>en-US</v>
    <v>City</v>
  </rv>
  <rv s="0">
    <v>536871168</v>
    <v>Ukraine</v>
    <v>wjson{"t":"e","d":"Country","e":"Ukraine"}</v>
    <v>en-US</v>
    <v>City</v>
  </rv>
  <rv s="2">
    <v>54</v>
  </rv>
  <rv s="0">
    <v>536871168</v>
    <v>Moscow</v>
    <v>wjson{"t":"e","d":"City","e":["Moscow","Moscow","Russia"]}</v>
    <v>en-US</v>
    <v>City</v>
  </rv>
  <rv s="1">
    <fb>37653</fb>
    <v>29</v>
  </rv>
  <rv s="1">
    <fb>4.4703666076017496</fb>
    <v>67</v>
  </rv>
  <rv s="1">
    <fb>69677456</fb>
    <v>26</v>
  </rv>
  <rv s="1">
    <fb>4011331</fb>
    <v>26</v>
  </rv>
  <rv s="1">
    <fb>18586461</fb>
    <v>26</v>
  </rv>
  <rv s="1">
    <fb>47079664</fb>
    <v>26</v>
  </rv>
  <rv s="1">
    <fb>0.79800000000000004</fb>
    <v>70</v>
  </rv>
  <rv s="7">
    <v>68</v>
    <v>Russian (79.8%)</v>
    <v>69</v>
    <v>Russian</v>
    <v>716</v>
    <v>Russian (79.8%)</v>
  </rv>
  <rv s="1">
    <fb>0.121</fb>
    <v>70</v>
  </rv>
  <rv s="7">
    <v>68</v>
    <v>Other (12.1%)</v>
    <v>69</v>
    <v>other</v>
    <v>718</v>
    <v>Other (12.1%)</v>
  </rv>
  <rv s="1">
    <fb>3.7999999999999999E-2</fb>
    <v>28</v>
  </rv>
  <rv s="7">
    <v>68</v>
    <v>Tatar (3.8%)</v>
    <v>69</v>
    <v>Tatar</v>
    <v>720</v>
    <v>Tatar (3.8%)</v>
  </rv>
  <rv s="7">
    <v>68</v>
    <v>Ukrainian (2.%)</v>
    <v>69</v>
    <v>Ukrainian</v>
    <v>86</v>
    <v>Ukrainian (2.%)</v>
  </rv>
  <rv s="7">
    <v>68</v>
    <v>Bashkir (1.2%)</v>
    <v>69</v>
    <v>Bashkir</v>
    <v>94</v>
    <v>Bashkir (1.2%)</v>
  </rv>
  <rv s="1">
    <fb>1.0999999999999999E-2</fb>
    <v>28</v>
  </rv>
  <rv s="7">
    <v>68</v>
    <v>Chuvash (1.1%)</v>
    <v>69</v>
    <v>Chuvash</v>
    <v>724</v>
    <v>Chuvash (1.1%)</v>
  </rv>
  <rv s="2">
    <v>55</v>
  </rv>
  <rv s="1">
    <fb>32062780</fb>
    <v>26</v>
  </rv>
  <rv s="3">
    <v>13</v>
    <v>10</v>
    <v>0</v>
    <v>flag of Russia</v>
  </rv>
  <rv s="1">
    <fb>1699876578871.3501</fb>
    <v>71</v>
  </rv>
  <rv s="1">
    <fb>4281807133724.04</fb>
    <v>71</v>
  </rv>
  <rv s="1">
    <fb>11584.995382610399</fb>
    <v>72</v>
  </rv>
  <rv s="1">
    <fb>1.3418754406611999</fb>
    <v>67</v>
  </rv>
  <rv s="1">
    <fb>0.375</fb>
    <v>70</v>
  </rv>
  <rv s="1">
    <fb>9.7000000000000003E-2</fb>
    <v>28</v>
  </rv>
  <rv s="1">
    <fb>0.81599999999999995</fb>
    <v>70</v>
  </rv>
  <rv s="1">
    <fb>0.77300000000000002</fb>
    <v>70</v>
  </rv>
  <rv s="1">
    <fb>0.82299999999999995</fb>
    <v>70</v>
  </rv>
  <rv s="1">
    <fb>0.80400000000000005</fb>
    <v>70</v>
  </rv>
  <rv s="1">
    <fb>116831619</fb>
    <v>26</v>
  </rv>
  <rv s="1">
    <fb>45598861</fb>
    <v>26</v>
  </rv>
  <rv s="1">
    <fb>73025684</fb>
    <v>26</v>
  </rv>
  <rv s="1">
    <fb>16377742</fb>
    <v>26</v>
  </rv>
  <rv s="1">
    <fb>0.81404346236993574</fb>
    <v>27</v>
  </rv>
  <rv s="0">
    <v>-1879047936</v>
    <v>Russian</v>
    <v>wjson{"t":"e","d":"Language","e":"Russian::36x4m"}</v>
    <v>en-US</v>
    <v>Languages</v>
  </rv>
  <rv s="8">
    <v>73</v>
    <v>Russian (81.404%)</v>
    <v>69</v>
    <v>743</v>
    <v>744</v>
    <v>Russian (81.404%)</v>
  </rv>
  <rv s="1">
    <fb>1.2631708898843829E-2</fb>
    <v>25</v>
  </rv>
  <rv s="0">
    <v>-1879047936</v>
    <v>Bashkir</v>
    <v>wjson{"t":"e","d":"Language","e":"Bashkir::796y3"}</v>
    <v>en-US</v>
    <v>Languages</v>
  </rv>
  <rv s="8">
    <v>73</v>
    <v>Bashkir (1.263%)</v>
    <v>69</v>
    <v>746</v>
    <v>747</v>
    <v>Bashkir (1.263%)</v>
  </rv>
  <rv s="0">
    <v>-1879047936</v>
    <v>Chuvash</v>
    <v>wjson{"t":"e","d":"Language","e":"Chuvash::phnc8"}</v>
    <v>en-US</v>
    <v>Languages</v>
  </rv>
  <rv s="8">
    <v>73</v>
    <v>Chuvash (1.263%)</v>
    <v>69</v>
    <v>746</v>
    <v>749</v>
    <v>Chuvash (1.263%)</v>
  </rv>
  <rv s="1">
    <fb>6.6288401254710454E-3</fb>
    <v>66</v>
  </rv>
  <rv s="0">
    <v>-1879047936</v>
    <v>Chechen</v>
    <v>wjson{"t":"e","d":"Language","e":"Chechen::nnb6f"}</v>
    <v>en-US</v>
    <v>Languages</v>
  </rv>
  <rv s="8">
    <v>73</v>
    <v>Chechen (0.663%)</v>
    <v>69</v>
    <v>751</v>
    <v>752</v>
    <v>Chechen (0.663%)</v>
  </rv>
  <rv s="1">
    <fb>3.901794526531761E-3</fb>
    <v>66</v>
  </rv>
  <rv s="0">
    <v>-1879047936</v>
    <v>Avaric</v>
    <v>wjson{"t":"e","d":"Language","e":"Avar::246bc"}</v>
    <v>en-US</v>
    <v>Languages</v>
  </rv>
  <rv s="8">
    <v>73</v>
    <v>Avaric (0.39%)</v>
    <v>69</v>
    <v>754</v>
    <v>755</v>
    <v>Avaric (0.39%)</v>
  </rv>
  <rv s="1">
    <fb>3.8596888302022815E-3</fb>
    <v>66</v>
  </rv>
  <rv s="0">
    <v>-1879047936</v>
    <v>Udmurt</v>
    <v>wjson{"t":"e","d":"Language","e":"Udmurt::7gftb"}</v>
    <v>en-US</v>
    <v>Languages</v>
  </rv>
  <rv s="8">
    <v>73</v>
    <v>Udmurt (0.386%)</v>
    <v>69</v>
    <v>757</v>
    <v>758</v>
    <v>Udmurt (0.386%)</v>
  </rv>
  <rv s="1">
    <fb>3.6876168845358086E-3</fb>
    <v>66</v>
  </rv>
  <rv s="0">
    <v>-1879047936</v>
    <v>Eastern Mari</v>
    <v>wjson{"t":"e","d":"Language","e":"MariEastern::y4pwf"}</v>
    <v>en-US</v>
    <v>Languages</v>
  </rv>
  <rv s="8">
    <v>73</v>
    <v>Eastern Mari (0.369%)</v>
    <v>69</v>
    <v>760</v>
    <v>761</v>
    <v>Eastern Mari (0.369%)</v>
  </rv>
  <rv s="1">
    <fb>3.26086863462048E-3</fb>
    <v>66</v>
  </rv>
  <rv s="0">
    <v>-1879047936</v>
    <v>Tatar</v>
    <v>wjson{"t":"e","d":"Language","e":"Tatar::knyy6"}</v>
    <v>en-US</v>
    <v>Languages</v>
  </rv>
  <rv s="8">
    <v>73</v>
    <v>Tatar (0.326%)</v>
    <v>69</v>
    <v>763</v>
    <v>764</v>
    <v>Tatar (0.326%)</v>
  </rv>
  <rv s="1">
    <fb>3.1088039123265648E-3</fb>
    <v>66</v>
  </rv>
  <rv s="0">
    <v>-1879047936</v>
    <v>Kabardian</v>
    <v>wjson{"t":"e","d":"Language","e":"Kabardian::4cnc5"}</v>
    <v>en-US</v>
    <v>Languages</v>
  </rv>
  <rv s="8">
    <v>73</v>
    <v>Kabardian (0.311%)</v>
    <v>69</v>
    <v>766</v>
    <v>767</v>
    <v>Kabardian (0.311%)</v>
  </rv>
  <rv s="1">
    <fb>3.0877510641618261E-3</fb>
    <v>66</v>
  </rv>
  <rv s="0">
    <v>-1879047936</v>
    <v>Erzya</v>
    <v>wjson{"t":"e","d":"Language","e":"Erzya::2p566"}</v>
    <v>en-US</v>
    <v>Languages</v>
  </rv>
  <rv s="8">
    <v>73</v>
    <v>Erzya (0.309%)</v>
    <v>69</v>
    <v>769</v>
    <v>770</v>
    <v>Erzya (0.309%)</v>
  </rv>
  <rv s="1">
    <fb>2.5614298600433322E-3</fb>
    <v>66</v>
  </rv>
  <rv s="0">
    <v>-1879047936</v>
    <v>Dargwa</v>
    <v>wjson{"t":"e","d":"Language","e":"Dargwa::j7hn4"}</v>
    <v>en-US</v>
    <v>Languages</v>
  </rv>
  <rv s="8">
    <v>73</v>
    <v>Dargwa (0.256%)</v>
    <v>69</v>
    <v>772</v>
    <v>773</v>
    <v>Dargwa (0.256%)</v>
  </rv>
  <rv s="1">
    <fb>2.5473946279335057E-3</fb>
    <v>66</v>
  </rv>
  <rv s="0">
    <v>-1879047936</v>
    <v>Yakut</v>
    <v>wjson{"t":"e","d":"Language","e":"Yakut::cp588"}</v>
    <v>en-US</v>
    <v>Languages</v>
  </rv>
  <rv s="8">
    <v>73</v>
    <v>Yakut (0.255%)</v>
    <v>69</v>
    <v>775</v>
    <v>776</v>
    <v>Yakut (0.255%)</v>
  </rv>
  <rv s="1">
    <fb>2.2316019054624101E-3</fb>
    <v>66</v>
  </rv>
  <rv s="0">
    <v>-1879047936</v>
    <v>Russia Buriat</v>
    <v>wjson{"t":"e","d":"Language","e":"BuriatRussia::n7pzf"}</v>
    <v>en-US</v>
    <v>Languages</v>
  </rv>
  <rv s="8">
    <v>73</v>
    <v>Russia Buriat (0.223%)</v>
    <v>69</v>
    <v>778</v>
    <v>779</v>
    <v>Russia Buriat (0.223%)</v>
  </rv>
  <rv s="1">
    <fb>2.0835582771679601E-3</fb>
    <v>66</v>
  </rv>
  <rv s="0">
    <v>-1879047936</v>
    <v>Moksha</v>
    <v>wjson{"t":"e","d":"Language","e":"Moksha::zv522"}</v>
    <v>en-US</v>
    <v>Languages</v>
  </rv>
  <rv s="8">
    <v>73</v>
    <v>Moksha (0.208%)</v>
    <v>69</v>
    <v>781</v>
    <v>782</v>
    <v>Moksha (0.208%)</v>
  </rv>
  <rv s="1">
    <fb>1.9789677274855335E-3</fb>
    <v>66</v>
  </rv>
  <rv s="0">
    <v>-1879047936</v>
    <v>Kumyk</v>
    <v>wjson{"t":"e","d":"Language","e":"Kumyk::96g8h"}</v>
    <v>en-US</v>
    <v>Languages</v>
  </rv>
  <rv s="8">
    <v>73</v>
    <v>Kumyk (0.198%)</v>
    <v>69</v>
    <v>784</v>
    <v>785</v>
    <v>Kumyk (0.198%)</v>
  </rv>
  <rv s="1">
    <fb>1.8400189295982514E-3</fb>
    <v>66</v>
  </rv>
  <rv s="0">
    <v>-1879047936</v>
    <v>Komi‐Zyrian</v>
    <v>wjson{"t":"e","d":"Language","e":"KomiZyrian::2c633"}</v>
    <v>en-US</v>
    <v>Languages</v>
  </rv>
  <rv s="8">
    <v>73</v>
    <v>Komi‐Zyrian (0.184%)</v>
    <v>69</v>
    <v>787</v>
    <v>788</v>
    <v>Komi‐Zyrian (0.184%)</v>
  </rv>
  <rv s="1">
    <fb>1.8035273261127025E-3</fb>
    <v>66</v>
  </rv>
  <rv s="0">
    <v>-1879047936</v>
    <v>Lezghian</v>
    <v>wjson{"t":"e","d":"Language","e":"Lezgi::z37ph"}</v>
    <v>en-US</v>
    <v>Languages</v>
  </rv>
  <rv s="8">
    <v>73</v>
    <v>Lezghian (0.18%)</v>
    <v>69</v>
    <v>790</v>
    <v>791</v>
    <v>Lezghian (0.18%)</v>
  </rv>
  <rv s="1">
    <fb>1.6561573889595244E-3</fb>
    <v>66</v>
  </rv>
  <rv s="0">
    <v>-1879047936</v>
    <v>Karachay‐Balkar</v>
    <v>wjson{"t":"e","d":"Language","e":"KarachayBalkar::kj6cq"}</v>
    <v>en-US</v>
    <v>Languages</v>
  </rv>
  <rv s="8">
    <v>73</v>
    <v>Karachay‐Balkar (0.166%)</v>
    <v>69</v>
    <v>793</v>
    <v>794</v>
    <v>Karachay‐Balkar (0.166%)</v>
  </rv>
  <rv s="1">
    <fb>1.6491397729046112E-3</fb>
    <v>66</v>
  </rv>
  <rv s="0">
    <v>-1879047936</v>
    <v>Tuvinian</v>
    <v>wjson{"t":"e","d":"Language","e":"Tuvinian::3h2p7"}</v>
    <v>en-US</v>
    <v>Languages</v>
  </rv>
  <rv s="8">
    <v>73</v>
    <v>Tuvinian (0.165%)</v>
    <v>69</v>
    <v>796</v>
    <v>797</v>
    <v>Tuvinian (0.165%)</v>
  </rv>
  <rv s="1">
    <fb>1.6162622416873427E-3</fb>
    <v>66</v>
  </rv>
  <rv s="0">
    <v>-1879047936</v>
    <v>Ingush</v>
    <v>wjson{"t":"e","d":"Language","e":"Ingush::789xk"}</v>
    <v>en-US</v>
    <v>Languages</v>
  </rv>
  <rv s="8">
    <v>73</v>
    <v>Ingush (0.162%)</v>
    <v>69</v>
    <v>799</v>
    <v>800</v>
    <v>Ingush (0.162%)</v>
  </rv>
  <rv s="1">
    <fb>1.2210651935549036E-3</fb>
    <v>66</v>
  </rv>
  <rv s="0">
    <v>-1879047936</v>
    <v>Kalmyk</v>
    <v>wjson{"t":"e","d":"Language","e":"Kalmyk::bgzd5"}</v>
    <v>en-US</v>
    <v>Languages</v>
  </rv>
  <rv s="8">
    <v>73</v>
    <v>Kalmyk (0.122%)</v>
    <v>69</v>
    <v>802</v>
    <v>803</v>
    <v>Kalmyk (0.122%)</v>
  </rv>
  <rv s="1">
    <fb>8.7720200686415572E-4</fb>
    <v>67</v>
  </rv>
  <rv s="0">
    <v>-1879047936</v>
    <v>Adyghe</v>
    <v>wjson{"t":"e","d":"Language","e":"Adyghe::73z75"}</v>
    <v>en-US</v>
    <v>Languages</v>
  </rv>
  <rv s="8">
    <v>73</v>
    <v>Adyghe (0.088%)</v>
    <v>69</v>
    <v>805</v>
    <v>806</v>
    <v>Adyghe (0.088%)</v>
  </rv>
  <rv s="1">
    <fb>8.2807869447976221E-4</fb>
    <v>67</v>
  </rv>
  <rv s="8">
    <v>73</v>
    <v>Karelian (0.083%)</v>
    <v>69</v>
    <v>808</v>
    <v>603</v>
    <v>Karelian (0.083%)</v>
  </rv>
  <rv s="1">
    <fb>8.1404346236993571E-4</fb>
    <v>67</v>
  </rv>
  <rv s="0">
    <v>-1879047936</v>
    <v>Komi‐Permyak</v>
    <v>wjson{"t":"e","d":"Language","e":"KomiPermyak::6szxy"}</v>
    <v>en-US</v>
    <v>Languages</v>
  </rv>
  <rv s="8">
    <v>73</v>
    <v>Komi‐Permyak (0.081%)</v>
    <v>69</v>
    <v>810</v>
    <v>811</v>
    <v>Komi‐Permyak (0.081%)</v>
  </rv>
  <rv s="1">
    <fb>7.8667475975577415E-4</fb>
    <v>67</v>
  </rv>
  <rv s="0">
    <v>-1879047936</v>
    <v>Lak</v>
    <v>wjson{"t":"e","d":"Language","e":"Lak::gk4t9"}</v>
    <v>en-US</v>
    <v>Languages</v>
  </rv>
  <rv s="8">
    <v>73</v>
    <v>Lak (0.079%)</v>
    <v>69</v>
    <v>813</v>
    <v>814</v>
    <v>Lak (0.079%)</v>
  </rv>
  <rv s="1">
    <fb>6.6667352521675768E-4</fb>
    <v>67</v>
  </rv>
  <rv s="0">
    <v>-1879047936</v>
    <v>Tabassaran</v>
    <v>wjson{"t":"e","d":"Language","e":"Tabassaran::9bvy6"}</v>
    <v>en-US</v>
    <v>Languages</v>
  </rv>
  <rv s="8">
    <v>73</v>
    <v>Tabassaran (0.067%)</v>
    <v>69</v>
    <v>816</v>
    <v>817</v>
    <v>Tabassaran (0.067%)</v>
  </rv>
  <rv s="1">
    <fb>4.7368908370664362E-4</fb>
    <v>67</v>
  </rv>
  <rv s="0">
    <v>-1879047936</v>
    <v>Nogai</v>
    <v>wjson{"t":"e","d":"Language","e":"Nogai::n3r5s"}</v>
    <v>en-US</v>
    <v>Languages</v>
  </rv>
  <rv s="8">
    <v>73</v>
    <v>Nogai (0.047%)</v>
    <v>69</v>
    <v>819</v>
    <v>820</v>
    <v>Nogai (0.047%)</v>
  </rv>
  <rv s="1">
    <fb>4.6316265962427369E-4</fb>
    <v>67</v>
  </rv>
  <rv s="0">
    <v>-1879047936</v>
    <v>Western Mari</v>
    <v>wjson{"t":"e","d":"Language","e":"MariWestern::ktw28"}</v>
    <v>en-US</v>
    <v>Languages</v>
  </rv>
  <rv s="8">
    <v>73</v>
    <v>Western Mari (0.046%)</v>
    <v>69</v>
    <v>822</v>
    <v>823</v>
    <v>Western Mari (0.046%)</v>
  </rv>
  <rv s="1">
    <fb>4.5474152035837796E-4</fb>
    <v>67</v>
  </rv>
  <rv s="0">
    <v>-1879047936</v>
    <v>Khakas</v>
    <v>wjson{"t":"e","d":"Language","e":"Khakas::2f9cb"}</v>
    <v>en-US</v>
    <v>Languages</v>
  </rv>
  <rv s="8">
    <v>73</v>
    <v>Khakas (0.045%)</v>
    <v>69</v>
    <v>825</v>
    <v>826</v>
    <v>Khakas (0.045%)</v>
  </rv>
  <rv s="1">
    <fb>2.4421303871098062E-4</fb>
    <v>67</v>
  </rv>
  <rv s="0">
    <v>-1879047936</v>
    <v>Abaza</v>
    <v>wjson{"t":"e","d":"Language","e":"Abaza::q6pzw"}</v>
    <v>en-US</v>
    <v>Languages</v>
  </rv>
  <rv s="8">
    <v>73</v>
    <v>Abaza (0.024%)</v>
    <v>69</v>
    <v>828</v>
    <v>829</v>
    <v>Abaza (0.024%)</v>
  </rv>
  <rv s="1">
    <fb>2.0419859196586538E-4</fb>
    <v>67</v>
  </rv>
  <rv s="0">
    <v>-1879047936</v>
    <v>Altai Northern</v>
    <v>wjson{"t":"e","d":"Language","e":"AltaiNorthern::b9t9x"}</v>
    <v>en-US</v>
    <v>Languages</v>
  </rv>
  <rv s="8">
    <v>73</v>
    <v>Altai Northern (0.02%)</v>
    <v>69</v>
    <v>831</v>
    <v>832</v>
    <v>Altai Northern (0.02%)</v>
  </rv>
  <rv s="1">
    <fb>1.8758087714783089E-4</fb>
    <v>67</v>
  </rv>
  <rv s="0">
    <v>-1879047936</v>
    <v>Nenets</v>
    <v>wjson{"t":"e","d":"Language","e":"Nenets::v888y"}</v>
    <v>en-US</v>
    <v>Languages</v>
  </rv>
  <rv s="8">
    <v>73</v>
    <v>Nenets (0.019%)</v>
    <v>69</v>
    <v>834</v>
    <v>835</v>
    <v>Nenets (0.019%)</v>
  </rv>
  <rv s="1">
    <fb>1.4035232109826489E-4</fb>
    <v>67</v>
  </rv>
  <rv s="0">
    <v>-1879047936</v>
    <v>Altai Southern</v>
    <v>wjson{"t":"e","d":"Language","e":"AltaiSouthern::2642q"}</v>
    <v>en-US</v>
    <v>Languages</v>
  </rv>
  <rv s="8">
    <v>73</v>
    <v>Altai Southern (0.014%)</v>
    <v>69</v>
    <v>837</v>
    <v>838</v>
    <v>Altai Southern (0.014%)</v>
  </rv>
  <rv s="0">
    <v>-1879047936</v>
    <v>Rutul</v>
    <v>wjson{"t":"e","d":"Language","e":"Rutul::t792z"}</v>
    <v>en-US</v>
    <v>Languages</v>
  </rv>
  <rv s="8">
    <v>73</v>
    <v>Rutul (0.014%)</v>
    <v>69</v>
    <v>837</v>
    <v>840</v>
    <v>Rutul (0.014%)</v>
  </rv>
  <rv s="1">
    <fb>1.2191704372200771E-4</fb>
    <v>67</v>
  </rv>
  <rv s="0">
    <v>-1879047936</v>
    <v>Aghul</v>
    <v>wjson{"t":"e","d":"Language","e":"Aghul::t9t7k"}</v>
    <v>en-US</v>
    <v>Languages</v>
  </rv>
  <rv s="8">
    <v>73</v>
    <v>Aghul (0.012%)</v>
    <v>69</v>
    <v>842</v>
    <v>843</v>
    <v>Aghul (0.012%)</v>
  </rv>
  <rv s="1">
    <fb>1.196503537362707E-4</fb>
    <v>67</v>
  </rv>
  <rv s="8">
    <v>73</v>
    <v>Finnish (0.012%)</v>
    <v>69</v>
    <v>845</v>
    <v>443</v>
    <v>Finnish (0.012%)</v>
  </rv>
  <rv s="1">
    <fb>9.9243126248583092E-5</fb>
    <v>70</v>
  </rv>
  <rv s="8">
    <v>73</v>
    <v>Livvi (0.01%)</v>
    <v>69</v>
    <v>847</v>
    <v>611</v>
    <v>Livvi (0.01%)</v>
  </rv>
  <rv s="2">
    <v>56</v>
  </rv>
  <rv s="0">
    <v>536871168</v>
    <v>Saint Petersburg</v>
    <v>wjson{"t":"e","d":"City","e":["SaintPetersburg","SaintPetersburg","Russia"]}</v>
    <v>en-US</v>
    <v>City</v>
  </rv>
  <rv s="0">
    <v>536871168</v>
    <v>Novosibirsk</v>
    <v>wjson{"t":"e","d":"City","e":["Novosibirsk","Novosibirsk","Russia"]}</v>
    <v>en-US</v>
    <v>City</v>
  </rv>
  <rv s="0">
    <v>536871168</v>
    <v>Yekaterinburg</v>
    <v>wjson{"t":"e","d":"City","e":["Yekaterinburg","Sverdlovsk","Russia"]}</v>
    <v>en-US</v>
    <v>City</v>
  </rv>
  <rv s="0">
    <v>536871168</v>
    <v>Nizhny Novgorod</v>
    <v>wjson{"t":"e","d":"City","e":["NizhnyNovgorod","NizhnyNovgorod","Russia"]}</v>
    <v>en-US</v>
    <v>City</v>
  </rv>
  <rv s="2">
    <v>57</v>
  </rv>
  <rv s="1">
    <fb>71.3</fb>
    <v>66</v>
  </rv>
  <rv s="1">
    <fb>0.99730059999999998</fb>
    <v>65</v>
  </rv>
  <rv s="4">
    <v>14</v>
    <v>10</v>
    <v>32</v>
    <v>1</v>
    <v>location map</v>
  </rv>
  <rv s="1">
    <fb>1.4499599768066392E-2</fb>
    <v>74</v>
  </rv>
  <rv s="1">
    <fb>38.728999999999999</fb>
    <v>66</v>
  </rv>
  <rv s="1">
    <fb>229431008</fb>
    <v>26</v>
  </rv>
  <rv s="2">
    <v>58</v>
  </rv>
  <rv s="1">
    <fb>4.28E-3</fb>
    <v>75</v>
  </rv>
  <rv s="1">
    <fb>145872260</fb>
    <v>26</v>
  </rv>
  <rv s="1">
    <fb>8.9072124282601006</fb>
    <v>67</v>
  </rv>
  <rv s="1">
    <fb>-7.2234378190379894E-2</fb>
    <v>28</v>
  </rv>
  <rv s="1">
    <fb>6573633</fb>
    <v>26</v>
  </rv>
  <rv s="1">
    <fb>21.25883</fb>
    <v>66</v>
  </rv>
  <rv s="1">
    <fb>3.74303E-2</fb>
    <v>74</v>
  </rv>
  <rv s="1">
    <fb>1762462643296.8701</fb>
    <v>71</v>
  </rv>
  <rv s="0">
    <v>536871168</v>
    <v>Adygey, Russia</v>
    <v>wjson{"t":"e","d":"AdministrativeDivision","e":["Adygeya","Russia"]}</v>
    <v>en-US</v>
    <v>City</v>
  </rv>
  <rv s="0">
    <v>536871168</v>
    <v>Altay, Russia</v>
    <v>wjson{"t":"e","d":"AdministrativeDivision","e":["AltaiKrai","Russia"]}</v>
    <v>en-US</v>
    <v>City</v>
  </rv>
  <rv s="0">
    <v>536871168</v>
    <v>Amur, Russia</v>
    <v>wjson{"t":"e","d":"AdministrativeDivision","e":["Amur","Russia"]}</v>
    <v>en-US</v>
    <v>City</v>
  </rv>
  <rv s="0">
    <v>536871168</v>
    <v>Arkhangel'sk, Russia</v>
    <v>wjson{"t":"e","d":"AdministrativeDivision","e":["Arkhangelsk","Russia"]}</v>
    <v>en-US</v>
    <v>City</v>
  </rv>
  <rv s="0">
    <v>536871168</v>
    <v>Astrakhan', Russia</v>
    <v>wjson{"t":"e","d":"AdministrativeDivision","e":["Astrakhan","Russia"]}</v>
    <v>en-US</v>
    <v>City</v>
  </rv>
  <rv s="0">
    <v>536871168</v>
    <v>Bashkortostan, Russia</v>
    <v>wjson{"t":"e","d":"AdministrativeDivision","e":["Bashkortostan","Russia"]}</v>
    <v>en-US</v>
    <v>City</v>
  </rv>
  <rv s="0">
    <v>536871168</v>
    <v>Belgorod, Russia</v>
    <v>wjson{"t":"e","d":"AdministrativeDivision","e":["Belgorod","Russia"]}</v>
    <v>en-US</v>
    <v>City</v>
  </rv>
  <rv s="0">
    <v>536871168</v>
    <v>Bryansk, Russia</v>
    <v>wjson{"t":"e","d":"AdministrativeDivision","e":["Bryansk","Russia"]}</v>
    <v>en-US</v>
    <v>City</v>
  </rv>
  <rv s="0">
    <v>536871168</v>
    <v>Buryat, Russia</v>
    <v>wjson{"t":"e","d":"AdministrativeDivision","e":["Buryatia","Russia"]}</v>
    <v>en-US</v>
    <v>City</v>
  </rv>
  <rv s="0">
    <v>536871168</v>
    <v>Chechnya, Russia</v>
    <v>wjson{"t":"e","d":"AdministrativeDivision","e":["Chechnya","Russia"]}</v>
    <v>en-US</v>
    <v>City</v>
  </rv>
  <rv s="0">
    <v>536871168</v>
    <v>Chelyabinsk, Russia</v>
    <v>wjson{"t":"e","d":"AdministrativeDivision","e":["Chelyabinsk","Russia"]}</v>
    <v>en-US</v>
    <v>City</v>
  </rv>
  <rv s="0">
    <v>536871168</v>
    <v>Chita, Russia</v>
    <v>wjson{"t":"e","d":"AdministrativeDivision","e":["Zabaykalsky","Russia"]}</v>
    <v>en-US</v>
    <v>City</v>
  </rv>
  <rv s="0">
    <v>536871168</v>
    <v>Chukot, Russia</v>
    <v>wjson{"t":"e","d":"AdministrativeDivision","e":["Chukotka","Russia"]}</v>
    <v>en-US</v>
    <v>City</v>
  </rv>
  <rv s="0">
    <v>536871168</v>
    <v>Chuvash, Russia</v>
    <v>wjson{"t":"e","d":"AdministrativeDivision","e":["Chuvashia","Russia"]}</v>
    <v>en-US</v>
    <v>City</v>
  </rv>
  <rv s="0">
    <v>536871168</v>
    <v>City of St. Petersburg, Russia</v>
    <v>wjson{"t":"e","d":"AdministrativeDivision","e":["SaintPetersburg","Russia"]}</v>
    <v>en-US</v>
    <v>City</v>
  </rv>
  <rv s="0">
    <v>536871168</v>
    <v>Dagestan, Russia</v>
    <v>wjson{"t":"e","d":"AdministrativeDivision","e":["Dagestan","Russia"]}</v>
    <v>en-US</v>
    <v>City</v>
  </rv>
  <rv s="0">
    <v>536871168</v>
    <v>Gorno‐Altay, Russia</v>
    <v>wjson{"t":"e","d":"AdministrativeDivision","e":["AltaiRepublic","Russia"]}</v>
    <v>en-US</v>
    <v>City</v>
  </rv>
  <rv s="0">
    <v>536871168</v>
    <v>Ingush, Russia</v>
    <v>wjson{"t":"e","d":"AdministrativeDivision","e":["Ingushetia","Russia"]}</v>
    <v>en-US</v>
    <v>City</v>
  </rv>
  <rv s="0">
    <v>536871168</v>
    <v>Irkutsk, Russia</v>
    <v>wjson{"t":"e","d":"AdministrativeDivision","e":["Irkutsk","Russia"]}</v>
    <v>en-US</v>
    <v>City</v>
  </rv>
  <rv s="0">
    <v>536871168</v>
    <v>Ivanovo, Russia</v>
    <v>wjson{"t":"e","d":"AdministrativeDivision","e":["Ivanovo","Russia"]}</v>
    <v>en-US</v>
    <v>City</v>
  </rv>
  <rv s="0">
    <v>536871168</v>
    <v>Kabardin‐Balkar, Russia</v>
    <v>wjson{"t":"e","d":"AdministrativeDivision","e":["KabardinoBalkaria","Russia"]}</v>
    <v>en-US</v>
    <v>City</v>
  </rv>
  <rv s="0">
    <v>536871168</v>
    <v>Kaliningrad, Russia</v>
    <v>wjson{"t":"e","d":"AdministrativeDivision","e":["Kaliningrad","Russia"]}</v>
    <v>en-US</v>
    <v>City</v>
  </rv>
  <rv s="0">
    <v>536871168</v>
    <v>Kalmyk, Russia</v>
    <v>wjson{"t":"e","d":"AdministrativeDivision","e":["Kalmykia","Russia"]}</v>
    <v>en-US</v>
    <v>City</v>
  </rv>
  <rv s="0">
    <v>536871168</v>
    <v>Kaluga, Russia</v>
    <v>wjson{"t":"e","d":"AdministrativeDivision","e":["Kaluga","Russia"]}</v>
    <v>en-US</v>
    <v>City</v>
  </rv>
  <rv s="0">
    <v>536871168</v>
    <v>Kamchatka, Russia</v>
    <v>wjson{"t":"e","d":"AdministrativeDivision","e":["Kamchatka","Russia"]}</v>
    <v>en-US</v>
    <v>City</v>
  </rv>
  <rv s="0">
    <v>536871168</v>
    <v>Karachay‐Cherkess, Russia</v>
    <v>wjson{"t":"e","d":"AdministrativeDivision","e":["KarachaiCherkessRepublic","Russia"]}</v>
    <v>en-US</v>
    <v>City</v>
  </rv>
  <rv s="0">
    <v>536871168</v>
    <v>Karelia, Russia</v>
    <v>wjson{"t":"e","d":"AdministrativeDivision","e":["Karelia","Russia"]}</v>
    <v>en-US</v>
    <v>City</v>
  </rv>
  <rv s="0">
    <v>536871168</v>
    <v>Kemerovo, Russia</v>
    <v>wjson{"t":"e","d":"AdministrativeDivision","e":["Kemerovo","Russia"]}</v>
    <v>en-US</v>
    <v>City</v>
  </rv>
  <rv s="0">
    <v>536871168</v>
    <v>Khabarovsk, Russia</v>
    <v>wjson{"t":"e","d":"AdministrativeDivision","e":["KhabarovskKrai","Russia"]}</v>
    <v>en-US</v>
    <v>City</v>
  </rv>
  <rv s="0">
    <v>536871168</v>
    <v>Khakass, Russia</v>
    <v>wjson{"t":"e","d":"AdministrativeDivision","e":["Khakasia","Russia"]}</v>
    <v>en-US</v>
    <v>City</v>
  </rv>
  <rv s="0">
    <v>536871168</v>
    <v>Khanty‐Mansiy, Russia</v>
    <v>wjson{"t":"e","d":"AdministrativeDivision","e":["KhantyMansi","Russia"]}</v>
    <v>en-US</v>
    <v>City</v>
  </rv>
  <rv s="0">
    <v>536871168</v>
    <v>Kirov, Russia</v>
    <v>wjson{"t":"e","d":"AdministrativeDivision","e":["Kirov","Russia"]}</v>
    <v>en-US</v>
    <v>City</v>
  </rv>
  <rv s="0">
    <v>536871168</v>
    <v>Komi, Russia</v>
    <v>wjson{"t":"e","d":"AdministrativeDivision","e":["Komi","Russia"]}</v>
    <v>en-US</v>
    <v>City</v>
  </rv>
  <rv s="0">
    <v>536871168</v>
    <v>Kostroma, Russia</v>
    <v>wjson{"t":"e","d":"AdministrativeDivision","e":["Kostroma","Russia"]}</v>
    <v>en-US</v>
    <v>City</v>
  </rv>
  <rv s="0">
    <v>536871168</v>
    <v>Krasnodar, Russia</v>
    <v>wjson{"t":"e","d":"AdministrativeDivision","e":["Krasnodar","Russia"]}</v>
    <v>en-US</v>
    <v>City</v>
  </rv>
  <rv s="0">
    <v>536871168</v>
    <v>Krasnoyarsk, Russia</v>
    <v>wjson{"t":"e","d":"AdministrativeDivision","e":["Krasnoyarsk","Russia"]}</v>
    <v>en-US</v>
    <v>City</v>
  </rv>
  <rv s="0">
    <v>536871168</v>
    <v>Kurgan, Russia</v>
    <v>wjson{"t":"e","d":"AdministrativeDivision","e":["Kurgan","Russia"]}</v>
    <v>en-US</v>
    <v>City</v>
  </rv>
  <rv s="0">
    <v>536871168</v>
    <v>Kursk, Russia</v>
    <v>wjson{"t":"e","d":"AdministrativeDivision","e":["Kursk","Russia"]}</v>
    <v>en-US</v>
    <v>City</v>
  </rv>
  <rv s="0">
    <v>536871168</v>
    <v>Leningrad, Russia</v>
    <v>wjson{"t":"e","d":"AdministrativeDivision","e":["Leningrad","Russia"]}</v>
    <v>en-US</v>
    <v>City</v>
  </rv>
  <rv s="0">
    <v>536871168</v>
    <v>Lipetsk, Russia</v>
    <v>wjson{"t":"e","d":"AdministrativeDivision","e":["Lipetsk","Russia"]}</v>
    <v>en-US</v>
    <v>City</v>
  </rv>
  <rv s="0">
    <v>536871168</v>
    <v>Maga Buryatdan, Russia</v>
    <v>wjson{"t":"e","d":"AdministrativeDivision","e":["Magadan","Russia"]}</v>
    <v>en-US</v>
    <v>City</v>
  </rv>
  <rv s="0">
    <v>536871168</v>
    <v>Mariy‐El, Russia</v>
    <v>wjson{"t":"e","d":"AdministrativeDivision","e":["MariEl","Russia"]}</v>
    <v>en-US</v>
    <v>City</v>
  </rv>
  <rv s="0">
    <v>536871168</v>
    <v>Mordovia, Russia</v>
    <v>wjson{"t":"e","d":"AdministrativeDivision","e":["Mordovia","Russia"]}</v>
    <v>en-US</v>
    <v>City</v>
  </rv>
  <rv s="0">
    <v>536871168</v>
    <v>Moscow, Russia</v>
    <v>wjson{"t":"e","d":"AdministrativeDivision","e":["Moscow","Russia"]}</v>
    <v>en-US</v>
    <v>City</v>
  </rv>
  <rv s="0">
    <v>536871168</v>
    <v>Moskovskaya Oblast, Russia</v>
    <v>wjson{"t":"e","d":"AdministrativeDivision","e":["MoskovskayaOblast","Russia"]}</v>
    <v>en-US</v>
    <v>City</v>
  </rv>
  <rv s="0">
    <v>536871168</v>
    <v>Murmansk, Russia</v>
    <v>wjson{"t":"e","d":"AdministrativeDivision","e":["Murmansk","Russia"]}</v>
    <v>en-US</v>
    <v>City</v>
  </rv>
  <rv s="0">
    <v>536871168</v>
    <v>Nenets, Russia</v>
    <v>wjson{"t":"e","d":"AdministrativeDivision","e":["Nenets","Russia"]}</v>
    <v>en-US</v>
    <v>City</v>
  </rv>
  <rv s="0">
    <v>536871168</v>
    <v>Nizhegorod, Russia</v>
    <v>wjson{"t":"e","d":"AdministrativeDivision","e":["NizhnyNovgorod","Russia"]}</v>
    <v>en-US</v>
    <v>City</v>
  </rv>
  <rv s="0">
    <v>536871168</v>
    <v>North Ossetia, Russia</v>
    <v>wjson{"t":"e","d":"AdministrativeDivision","e":["NorthOssetia","Russia"]}</v>
    <v>en-US</v>
    <v>City</v>
  </rv>
  <rv s="0">
    <v>536871168</v>
    <v>Novgorod, Russia</v>
    <v>wjson{"t":"e","d":"AdministrativeDivision","e":["Novgorod","Russia"]}</v>
    <v>en-US</v>
    <v>City</v>
  </rv>
  <rv s="0">
    <v>536871168</v>
    <v>Novosibirsk, Russia</v>
    <v>wjson{"t":"e","d":"AdministrativeDivision","e":["Novosibirsk","Russia"]}</v>
    <v>en-US</v>
    <v>City</v>
  </rv>
  <rv s="0">
    <v>536871168</v>
    <v>Omsk, Russia</v>
    <v>wjson{"t":"e","d":"AdministrativeDivision","e":["Omsk","Russia"]}</v>
    <v>en-US</v>
    <v>City</v>
  </rv>
  <rv s="0">
    <v>536871168</v>
    <v>Orel, Russia</v>
    <v>wjson{"t":"e","d":"AdministrativeDivision","e":["Orel","Russia"]}</v>
    <v>en-US</v>
    <v>City</v>
  </rv>
  <rv s="0">
    <v>536871168</v>
    <v>Orenburg, Russia</v>
    <v>wjson{"t":"e","d":"AdministrativeDivision","e":["Orenburg","Russia"]}</v>
    <v>en-US</v>
    <v>City</v>
  </rv>
  <rv s="0">
    <v>536871168</v>
    <v>Penza, Russia</v>
    <v>wjson{"t":"e","d":"AdministrativeDivision","e":["Penza","Russia"]}</v>
    <v>en-US</v>
    <v>City</v>
  </rv>
  <rv s="0">
    <v>536871168</v>
    <v>Perm', Russia</v>
    <v>wjson{"t":"e","d":"AdministrativeDivision","e":["Perm","Russia"]}</v>
    <v>en-US</v>
    <v>City</v>
  </rv>
  <rv s="0">
    <v>536871168</v>
    <v>Primor'ye, Russia</v>
    <v>wjson{"t":"e","d":"AdministrativeDivision","e":["Primorski","Russia"]}</v>
    <v>en-US</v>
    <v>City</v>
  </rv>
  <rv s="0">
    <v>536871168</v>
    <v>Pskov, Russia</v>
    <v>wjson{"t":"e","d":"AdministrativeDivision","e":["Pskov","Russia"]}</v>
    <v>en-US</v>
    <v>City</v>
  </rv>
  <rv s="0">
    <v>536871168</v>
    <v>Rostov, Russia</v>
    <v>wjson{"t":"e","d":"AdministrativeDivision","e":["Rostov","Russia"]}</v>
    <v>en-US</v>
    <v>City</v>
  </rv>
  <rv s="0">
    <v>536871168</v>
    <v>Ryazan', Russia</v>
    <v>wjson{"t":"e","d":"AdministrativeDivision","e":["Ryazan","Russia"]}</v>
    <v>en-US</v>
    <v>City</v>
  </rv>
  <rv s="0">
    <v>536871168</v>
    <v>Sakha, Russia</v>
    <v>wjson{"t":"e","d":"AdministrativeDivision","e":["Yakutia","Russia"]}</v>
    <v>en-US</v>
    <v>City</v>
  </rv>
  <rv s="0">
    <v>536871168</v>
    <v>Sakhalin, Russia</v>
    <v>wjson{"t":"e","d":"AdministrativeDivision","e":["Sakhalin","Russia"]}</v>
    <v>en-US</v>
    <v>City</v>
  </rv>
  <rv s="0">
    <v>536871168</v>
    <v>Samara, Russia</v>
    <v>wjson{"t":"e","d":"AdministrativeDivision","e":["Samara","Russia"]}</v>
    <v>en-US</v>
    <v>City</v>
  </rv>
  <rv s="0">
    <v>536871168</v>
    <v>Saratov, Russia</v>
    <v>wjson{"t":"e","d":"AdministrativeDivision","e":["Saratov","Russia"]}</v>
    <v>en-US</v>
    <v>City</v>
  </rv>
  <rv s="0">
    <v>536871168</v>
    <v>Smolensk, Russia</v>
    <v>wjson{"t":"e","d":"AdministrativeDivision","e":["Smolensk","Russia"]}</v>
    <v>en-US</v>
    <v>City</v>
  </rv>
  <rv s="0">
    <v>536871168</v>
    <v>Stavropol', Russia</v>
    <v>wjson{"t":"e","d":"AdministrativeDivision","e":["Stavropol","Russia"]}</v>
    <v>en-US</v>
    <v>City</v>
  </rv>
  <rv s="0">
    <v>536871168</v>
    <v>Sverdlovsk, Russia</v>
    <v>wjson{"t":"e","d":"AdministrativeDivision","e":["Sverdlovsk","Russia"]}</v>
    <v>en-US</v>
    <v>City</v>
  </rv>
  <rv s="0">
    <v>536871168</v>
    <v>Tambov, Russia</v>
    <v>wjson{"t":"e","d":"AdministrativeDivision","e":["Tambov","Russia"]}</v>
    <v>en-US</v>
    <v>City</v>
  </rv>
  <rv s="0">
    <v>536871168</v>
    <v>Tatarstan, Russia</v>
    <v>wjson{"t":"e","d":"AdministrativeDivision","e":["Tatarstan","Russia"]}</v>
    <v>en-US</v>
    <v>City</v>
  </rv>
  <rv s="0">
    <v>536871168</v>
    <v>Tomsk, Russia</v>
    <v>wjson{"t":"e","d":"AdministrativeDivision","e":["Tomsk","Russia"]}</v>
    <v>en-US</v>
    <v>City</v>
  </rv>
  <rv s="0">
    <v>536871168</v>
    <v>Tula, Russia</v>
    <v>wjson{"t":"e","d":"AdministrativeDivision","e":["Tula","Russia"]}</v>
    <v>en-US</v>
    <v>City</v>
  </rv>
  <rv s="0">
    <v>536871168</v>
    <v>Tuva, Russia</v>
    <v>wjson{"t":"e","d":"AdministrativeDivision","e":["Tyva","Russia"]}</v>
    <v>en-US</v>
    <v>City</v>
  </rv>
  <rv s="0">
    <v>536871168</v>
    <v>Tver', Russia</v>
    <v>wjson{"t":"e","d":"AdministrativeDivision","e":["Tver","Russia"]}</v>
    <v>en-US</v>
    <v>City</v>
  </rv>
  <rv s="0">
    <v>536871168</v>
    <v>Tyumen', Russia</v>
    <v>wjson{"t":"e","d":"AdministrativeDivision","e":["Tyumen","Russia"]}</v>
    <v>en-US</v>
    <v>City</v>
  </rv>
  <rv s="0">
    <v>536871168</v>
    <v>Udmurt, Russia</v>
    <v>wjson{"t":"e","d":"AdministrativeDivision","e":["Udmurtia","Russia"]}</v>
    <v>en-US</v>
    <v>City</v>
  </rv>
  <rv s="0">
    <v>536871168</v>
    <v>Ul'yanovsk, Russia</v>
    <v>wjson{"t":"e","d":"AdministrativeDivision","e":["Ulyanovsk","Russia"]}</v>
    <v>en-US</v>
    <v>City</v>
  </rv>
  <rv s="0">
    <v>536871168</v>
    <v>Vladimir, Russia</v>
    <v>wjson{"t":"e","d":"AdministrativeDivision","e":["Vladimir","Russia"]}</v>
    <v>en-US</v>
    <v>City</v>
  </rv>
  <rv s="0">
    <v>536871168</v>
    <v>Volgograd, Russia</v>
    <v>wjson{"t":"e","d":"AdministrativeDivision","e":["Volgograd","Russia"]}</v>
    <v>en-US</v>
    <v>City</v>
  </rv>
  <rv s="0">
    <v>536871168</v>
    <v>Vologda, Russia</v>
    <v>wjson{"t":"e","d":"AdministrativeDivision","e":["Vologda","Russia"]}</v>
    <v>en-US</v>
    <v>City</v>
  </rv>
  <rv s="0">
    <v>536871168</v>
    <v>Voronezh, Russia</v>
    <v>wjson{"t":"e","d":"AdministrativeDivision","e":["Voronezh","Russia"]}</v>
    <v>en-US</v>
    <v>City</v>
  </rv>
  <rv s="0">
    <v>536871168</v>
    <v>Yamal‐Nenets, Russia</v>
    <v>wjson{"t":"e","d":"AdministrativeDivision","e":["YamaloNenets","Russia"]}</v>
    <v>en-US</v>
    <v>City</v>
  </rv>
  <rv s="0">
    <v>536871168</v>
    <v>Yaroslavl', Russia</v>
    <v>wjson{"t":"e","d":"AdministrativeDivision","e":["Yaroslavl","Russia"]}</v>
    <v>en-US</v>
    <v>City</v>
  </rv>
  <rv s="0">
    <v>536871168</v>
    <v>Yevrey, Russia</v>
    <v>wjson{"t":"e","d":"AdministrativeDivision","e":["JewishRepublic","Russia"]}</v>
    <v>en-US</v>
    <v>City</v>
  </rv>
  <rv s="2">
    <v>59</v>
  </rv>
  <rv s="1">
    <fb>0.59691227836377592</fb>
    <v>70</v>
  </rv>
  <rv s="9">
    <v>76</v>
    <v>Christianity (59.691%)</v>
    <v>69</v>
    <v>954</v>
    <v>Christianity (59.691%)</v>
    <v>Christianity</v>
  </rv>
  <rv s="1">
    <fb>7.5657295787876611E-2</fb>
    <v>28</v>
  </rv>
  <rv s="9">
    <v>76</v>
    <v>Islam (7.566%)</v>
    <v>69</v>
    <v>956</v>
    <v>Islam (7.566%)</v>
    <v>Islam</v>
  </rv>
  <rv s="1">
    <fb>7.6755818850502882E-3</fb>
    <v>75</v>
  </rv>
  <rv s="9">
    <v>76</v>
    <v>Ethnic religions (0.768%)</v>
    <v>69</v>
    <v>958</v>
    <v>Ethnic religions (0.768%)</v>
    <v>ethnic religions</v>
  </rv>
  <rv s="1">
    <fb>5.2683880061534074E-3</fb>
    <v>75</v>
  </rv>
  <rv s="9">
    <v>76</v>
    <v>Hinduism (0.527%)</v>
    <v>69</v>
    <v>960</v>
    <v>Hinduism (0.527%)</v>
    <v>Hinduism</v>
  </rv>
  <rv s="1">
    <fb>3.9671490464341687E-3</fb>
    <v>75</v>
  </rv>
  <rv s="9">
    <v>76</v>
    <v>Buddhism (0.397%)</v>
    <v>69</v>
    <v>962</v>
    <v>Buddhism (0.397%)</v>
    <v>Buddhism</v>
  </rv>
  <rv s="1">
    <fb>1.7288179690083951E-3</fb>
    <v>75</v>
  </rv>
  <rv s="9">
    <v>76</v>
    <v>Judaism (0.173%)</v>
    <v>69</v>
    <v>964</v>
    <v>Judaism (0.173%)</v>
    <v>Judaism</v>
  </rv>
  <rv s="1">
    <fb>1.1371729553948871E-4</fb>
    <v>77</v>
  </rv>
  <rv s="9">
    <v>76</v>
    <v>Bahá'í Faith (0.011%)</v>
    <v>69</v>
    <v>966</v>
    <v>Bahá'í Faith (0.011%)</v>
    <v>Bahá'í Faith</v>
  </rv>
  <rv s="1">
    <fb>6.3368586754625939E-6</fb>
    <v>30</v>
  </rv>
  <rv s="9">
    <v>76</v>
    <v>Chinese Universism (0.001%)</v>
    <v>69</v>
    <v>968</v>
    <v>Chinese Universism (0.001%)</v>
    <v>Chinese Universism</v>
  </rv>
  <rv s="2">
    <v>60</v>
  </rv>
  <rv s="1">
    <fb>9905067</fb>
    <v>26</v>
  </rv>
  <rv s="1">
    <fb>8.7637800000000006</fb>
    <v>67</v>
  </rv>
  <rv s="1">
    <fb>1348308</fb>
    <v>26</v>
  </rv>
  <rv s="1">
    <fb>6846</fb>
    <v>27</v>
  </rv>
  <rv s="10">
    <v>78</v>
    <v>Kazakhstan (6846. km)</v>
    <v>69</v>
    <v>79</v>
    <v>701</v>
    <v>974</v>
    <v>Kazakhstan (6846. km)</v>
  </rv>
  <rv s="1">
    <fb>3645</fb>
    <v>27</v>
  </rv>
  <rv s="10">
    <v>78</v>
    <v>China (3645. km)</v>
    <v>69</v>
    <v>79</v>
    <v>255</v>
    <v>976</v>
    <v>China (3645. km)</v>
  </rv>
  <rv s="1">
    <fb>3492</fb>
    <v>27</v>
  </rv>
  <rv s="10">
    <v>78</v>
    <v>Mongolia (3492. km)</v>
    <v>69</v>
    <v>79</v>
    <v>704</v>
    <v>978</v>
    <v>Mongolia (3492. km)</v>
  </rv>
  <rv s="1">
    <fb>1576</fb>
    <v>27</v>
  </rv>
  <rv s="10">
    <v>78</v>
    <v>Ukraine (1576. km)</v>
    <v>69</v>
    <v>79</v>
    <v>707</v>
    <v>980</v>
    <v>Ukraine (1576. km)</v>
  </rv>
  <rv s="10">
    <v>78</v>
    <v>Finland (1313. km)</v>
    <v>69</v>
    <v>79</v>
    <v>402</v>
    <v>675</v>
    <v>Finland (1313. km)</v>
  </rv>
  <rv s="1">
    <fb>959</fb>
    <v>25</v>
  </rv>
  <rv s="10">
    <v>78</v>
    <v>Belarus (959. km)</v>
    <v>69</v>
    <v>79</v>
    <v>698</v>
    <v>983</v>
    <v>Belarus (959. km)</v>
  </rv>
  <rv s="1">
    <fb>723</fb>
    <v>25</v>
  </rv>
  <rv s="10">
    <v>78</v>
    <v>Georgia (723. km)</v>
    <v>69</v>
    <v>79</v>
    <v>700</v>
    <v>985</v>
    <v>Georgia (723. km)</v>
  </rv>
  <rv s="1">
    <fb>432</fb>
    <v>25</v>
  </rv>
  <rv s="10">
    <v>78</v>
    <v>Poland (432. km)</v>
    <v>69</v>
    <v>79</v>
    <v>706</v>
    <v>987</v>
    <v>Poland (432. km)</v>
  </rv>
  <rv s="1">
    <fb>292</fb>
    <v>25</v>
  </rv>
  <rv s="10">
    <v>78</v>
    <v>Latvia (292. km)</v>
    <v>69</v>
    <v>79</v>
    <v>702</v>
    <v>989</v>
    <v>Latvia (292. km)</v>
  </rv>
  <rv s="1">
    <fb>290</fb>
    <v>25</v>
  </rv>
  <rv s="10">
    <v>78</v>
    <v>Estonia (290. km)</v>
    <v>69</v>
    <v>79</v>
    <v>699</v>
    <v>991</v>
    <v>Estonia (290. km)</v>
  </rv>
  <rv s="1">
    <fb>284</fb>
    <v>25</v>
  </rv>
  <rv s="10">
    <v>78</v>
    <v>Azerbaijan (284. km)</v>
    <v>69</v>
    <v>79</v>
    <v>697</v>
    <v>993</v>
    <v>Azerbaijan (284. km)</v>
  </rv>
  <rv s="1">
    <fb>227</fb>
    <v>25</v>
  </rv>
  <rv s="10">
    <v>78</v>
    <v>Lithuania (227. km)</v>
    <v>69</v>
    <v>79</v>
    <v>703</v>
    <v>995</v>
    <v>Lithuania (227. km)</v>
  </rv>
  <rv s="1">
    <fb>196</fb>
    <v>25</v>
  </rv>
  <rv s="10">
    <v>78</v>
    <v>Norway (196. km)</v>
    <v>69</v>
    <v>79</v>
    <v>403</v>
    <v>997</v>
    <v>Norway (196. km)</v>
  </rv>
  <rv s="1">
    <fb>18</fb>
    <v>66</v>
  </rv>
  <rv s="10">
    <v>78</v>
    <v>North Korea (18. km)</v>
    <v>69</v>
    <v>79</v>
    <v>705</v>
    <v>999</v>
    <v>North Korea (18. km)</v>
  </rv>
  <rv s="2">
    <v>61</v>
  </rv>
  <rv s="1">
    <fb>30108289</fb>
    <v>26</v>
  </rv>
  <rv s="1">
    <fb>9330115</fb>
    <v>26</v>
  </rv>
  <rv s="2">
    <v>62</v>
  </rv>
  <rv s="1">
    <fb>17098242</fb>
    <v>26</v>
  </rv>
  <rv s="1">
    <fb>933000</fb>
    <v>26</v>
  </rv>
  <rv s="1">
    <fb>23958970</fb>
    <v>26</v>
  </rv>
  <rv s="1">
    <fb>1327313</fb>
    <v>26</v>
  </rv>
  <rv s="1">
    <fb>32546300</fb>
    <v>26</v>
  </rv>
  <rv s="1">
    <fb>643</fb>
    <v>26</v>
  </rv>
  <rv s="1">
    <fb>4.5850000381469698E-2</fb>
    <v>74</v>
  </rv>
  <rv s="16">
    <v>#VALUE!</v>
    <v>en-US</v>
    <v>wjson{"t":"e","d":"Country","e":"Russia"}</v>
    <v>536871168</v>
    <v>1</v>
    <v>93</v>
    <v>94</v>
    <v>Russia</v>
    <v>8</v>
    <v>49</v>
    <v>City</v>
    <v>10</v>
    <v>95</v>
    <v>64</v>
    <v>692</v>
    <v>693</v>
    <v>694</v>
    <v>695</v>
    <v>696</v>
    <v>708</v>
    <v>7</v>
    <v>709</v>
    <v>710</v>
    <v>711</v>
    <v>RU</v>
    <v>712</v>
    <v>713</v>
    <v>714</v>
    <v>715</v>
    <v>726</v>
    <v>727</v>
    <v>728</v>
    <v>Russian Federation</v>
    <v>729</v>
    <v>730</v>
    <v>731</v>
    <v>732</v>
    <v>733</v>
    <v>734</v>
    <v>735</v>
    <v>736</v>
    <v>737</v>
    <v>738</v>
    <v>.ru</v>
    <v>739</v>
    <v>740</v>
    <v>RUSSIAN FEDERATION</v>
    <v>741</v>
    <v>742</v>
    <v>849</v>
    <v>854</v>
    <v>RUS</v>
    <v>855</v>
    <v>856</v>
    <v>857</v>
    <v>858</v>
    <v>859</v>
    <v>860</v>
    <v>Russia</v>
    <v>Russian</v>
    <v>861</v>
    <v>862</v>
    <v>863</v>
    <v>864</v>
    <v>865</v>
    <v>866</v>
    <v>867</v>
    <v>868</v>
    <v>869</v>
    <v>953</v>
    <v>970</v>
    <v>971</v>
    <v>972</v>
    <v>973</v>
    <v>1001</v>
    <v>1002</v>
    <v>1003</v>
    <v>1004</v>
    <v>1005</v>
    <v>1006</v>
    <v>1007</v>
    <v>1008</v>
    <v>1009</v>
    <v>RUS</v>
    <v>1010</v>
    <v>1011</v>
    <v>Russia</v>
    <v>Russia, or the Russian Federation, is a transcontinental country spanning Eastern Europe and Northern Asia.</v>
    <v>country/region</v>
  </rv>
  <rv s="1">
    <fb>349458</fb>
    <v>26</v>
  </rv>
  <rv s="1">
    <fb>396830</fb>
    <v>26</v>
  </rv>
  <rv s="1">
    <fb>0.35907380322426907</fb>
    <v>65</v>
  </rv>
  <rv s="1">
    <fb>8.32</fb>
    <v>67</v>
  </rv>
  <rv s="1">
    <fb>2.2599999999999998</fb>
    <v>67</v>
  </rv>
  <rv s="0">
    <v>536871168</v>
    <v>Czech Republic</v>
    <v>wjson{"t":"e","d":"Country","e":"CzechRepublic"}</v>
    <v>en-US</v>
    <v>City</v>
  </rv>
  <rv s="0">
    <v>536871168</v>
    <v>Germany</v>
    <v>wjson{"t":"e","d":"Country","e":"Germany"}</v>
    <v>en-US</v>
    <v>City</v>
  </rv>
  <rv s="0">
    <v>536871168</v>
    <v>Slovakia</v>
    <v>wjson{"t":"e","d":"Country","e":"Slovakia"}</v>
    <v>en-US</v>
    <v>City</v>
  </rv>
  <rv s="2">
    <v>63</v>
  </rv>
  <rv s="0">
    <v>536871168</v>
    <v>Warsaw</v>
    <v>wjson{"t":"e","d":"City","e":["Warsaw","Mazowieckie","Poland"]}</v>
    <v>en-US</v>
    <v>City</v>
  </rv>
  <rv s="1">
    <fb>440</fb>
    <v>25</v>
  </rv>
  <rv s="1">
    <fb>2.2274788093829998</fb>
    <v>67</v>
  </rv>
  <rv s="1">
    <fb>17626103</fb>
    <v>26</v>
  </rv>
  <rv s="1">
    <fb>1627771</fb>
    <v>26</v>
  </rv>
  <rv s="1">
    <fb>5629601</fb>
    <v>26</v>
  </rv>
  <rv s="1">
    <fb>10368731</fb>
    <v>26</v>
  </rv>
  <rv s="1">
    <fb>0.96700000000000008</fb>
    <v>70</v>
  </rv>
  <rv s="7">
    <v>68</v>
    <v>Polish (96.7%)</v>
    <v>69</v>
    <v>Polish</v>
    <v>1029</v>
    <v>Polish (96.7%)</v>
  </rv>
  <rv s="1">
    <fb>2.7000000000000003E-2</fb>
    <v>28</v>
  </rv>
  <rv s="7">
    <v>68</v>
    <v>Other (2.7%)</v>
    <v>69</v>
    <v>other</v>
    <v>1031</v>
    <v>Other (2.7%)</v>
  </rv>
  <rv s="1">
    <fb>4.0000000000000001E-3</fb>
    <v>75</v>
  </rv>
  <rv s="7">
    <v>68</v>
    <v>German (0.4%)</v>
    <v>69</v>
    <v>German</v>
    <v>1033</v>
    <v>German (0.4%)</v>
  </rv>
  <rv s="7">
    <v>68</v>
    <v>Belarusian (0.1%)</v>
    <v>69</v>
    <v>Belarusian</v>
    <v>575</v>
    <v>Belarusian (0.1%)</v>
  </rv>
  <rv s="7">
    <v>68</v>
    <v>Ukrainian (0.1%)</v>
    <v>69</v>
    <v>Ukrainian</v>
    <v>575</v>
    <v>Ukrainian (0.1%)</v>
  </rv>
  <rv s="2">
    <v>64</v>
  </rv>
  <rv s="1">
    <fb>6114926</fb>
    <v>26</v>
  </rv>
  <rv s="3">
    <v>15</v>
    <v>10</v>
    <v>0</v>
    <v>flag of Poland</v>
  </rv>
  <rv s="1">
    <fb>592164400687.60706</fb>
    <v>71</v>
  </rv>
  <rv s="1">
    <fb>1299276571937.3501</fb>
    <v>71</v>
  </rv>
  <rv s="1">
    <fb>15595.227033425899</fb>
    <v>72</v>
  </rv>
  <rv s="1">
    <fb>4.1470237556495997</fb>
    <v>67</v>
  </rv>
  <rv s="1">
    <fb>0.29699999999999999</fb>
    <v>70</v>
  </rv>
  <rv s="1">
    <fb>1029</fb>
    <v>71</v>
  </rv>
  <rv s="1">
    <fb>5.2000000000000005E-2</fb>
    <v>28</v>
  </rv>
  <rv s="1">
    <fb>0.85199999999999998</fb>
    <v>70</v>
  </rv>
  <rv s="1">
    <fb>0.88600000000000001</fb>
    <v>70</v>
  </rv>
  <rv s="1">
    <fb>0.82899999999999996</fb>
    <v>70</v>
  </rv>
  <rv s="1">
    <fb>29446280</fb>
    <v>26</v>
  </rv>
  <rv s="1">
    <fb>21277828</fb>
    <v>26</v>
  </rv>
  <rv s="1">
    <fb>18260472</fb>
    <v>26</v>
  </rv>
  <rv s="1">
    <fb>304255</fb>
    <v>26</v>
  </rv>
  <rv s="1">
    <fb>0.95987681309554096</fb>
    <v>27</v>
  </rv>
  <rv s="0">
    <v>-1879047936</v>
    <v>Polish</v>
    <v>wjson{"t":"e","d":"Language","e":"Polish::q5362"}</v>
    <v>en-US</v>
    <v>Languages</v>
  </rv>
  <rv s="8">
    <v>73</v>
    <v>Polish (95.988%)</v>
    <v>69</v>
    <v>1054</v>
    <v>1055</v>
    <v>Polish (95.988%)</v>
  </rv>
  <rv s="1">
    <fb>1.3129572866109605E-2</fb>
    <v>25</v>
  </rv>
  <rv s="0">
    <v>-1879047936</v>
    <v>German</v>
    <v>wjson{"t":"e","d":"Language","e":"German::8jz29"}</v>
    <v>en-US</v>
    <v>Languages</v>
  </rv>
  <rv s="8">
    <v>73</v>
    <v>German (1.313%)</v>
    <v>69</v>
    <v>1057</v>
    <v>1058</v>
    <v>German (1.313%)</v>
  </rv>
  <rv s="1">
    <fb>5.7770120610882263E-3</fb>
    <v>66</v>
  </rv>
  <rv s="0">
    <v>-1879047936</v>
    <v>Belarusian</v>
    <v>wjson{"t":"e","d":"Language","e":"Belarusian::29m84"}</v>
    <v>en-US</v>
    <v>Languages</v>
  </rv>
  <rv s="8">
    <v>73</v>
    <v>Belarusian (0.578%)</v>
    <v>69</v>
    <v>1060</v>
    <v>1061</v>
    <v>Belarusian (0.578%)</v>
  </rv>
  <rv s="1">
    <fb>3.9388718598328811E-3</fb>
    <v>66</v>
  </rv>
  <rv s="0">
    <v>-1879047936</v>
    <v>Ukrainian</v>
    <v>wjson{"t":"e","d":"Language","e":"Ukrainian::9qftq"}</v>
    <v>en-US</v>
    <v>Languages</v>
  </rv>
  <rv s="8">
    <v>73</v>
    <v>Ukrainian (0.394%)</v>
    <v>69</v>
    <v>1063</v>
    <v>1064</v>
    <v>Ukrainian (0.394%)</v>
  </rv>
  <rv s="1">
    <fb>1.3129572866109605E-3</fb>
    <v>66</v>
  </rv>
  <rv s="0">
    <v>-1879047936</v>
    <v>Polish Sign Language</v>
    <v>wjson{"t":"e","d":"Language","e":"PolishSignLanguage::64n33"}</v>
    <v>en-US</v>
    <v>Languages</v>
  </rv>
  <rv s="8">
    <v>73</v>
    <v>Polish Sign Language (0.131%)</v>
    <v>69</v>
    <v>1066</v>
    <v>1067</v>
    <v>Polish Sign Language (0.131%)</v>
  </rv>
  <rv s="1">
    <fb>7.8777437196657645E-4</fb>
    <v>67</v>
  </rv>
  <rv s="0">
    <v>-1879047936</v>
    <v>Romani Baltic</v>
    <v>wjson{"t":"e","d":"Language","e":"RomaniBaltic::y359y"}</v>
    <v>en-US</v>
    <v>Languages</v>
  </rv>
  <rv s="8">
    <v>73</v>
    <v>Romani Baltic (0.079%)</v>
    <v>69</v>
    <v>1069</v>
    <v>1070</v>
    <v>Romani Baltic (0.079%)</v>
  </rv>
  <rv s="1">
    <fb>1.3129572866109589E-4</fb>
    <v>67</v>
  </rv>
  <rv s="0">
    <v>-1879047936</v>
    <v>Vlax Romani</v>
    <v>wjson{"t":"e","d":"Language","e":"RomaniVlax::s98dy"}</v>
    <v>en-US</v>
    <v>Languages</v>
  </rv>
  <rv s="8">
    <v>73</v>
    <v>Vlax Romani (0.013%)</v>
    <v>69</v>
    <v>1072</v>
    <v>1073</v>
    <v>Vlax Romani (0.013%)</v>
  </rv>
  <rv s="2">
    <v>65</v>
  </rv>
  <rv s="0">
    <v>536871168</v>
    <v>Krakow</v>
    <v>wjson{"t":"e","d":"City","e":["Krakow","Malopolskie","Poland"]}</v>
    <v>en-US</v>
    <v>City</v>
  </rv>
  <rv s="0">
    <v>536871168</v>
    <v>Lodz</v>
    <v>wjson{"t":"e","d":"City","e":["Lodz","Lodz","Poland"]}</v>
    <v>en-US</v>
    <v>City</v>
  </rv>
  <rv s="0">
    <v>536871168</v>
    <v>Wrocław</v>
    <v>wjson{"t":"e","d":"City","e":["Wroclaw","Dolnoslaskie","Poland"]}</v>
    <v>en-US</v>
    <v>City</v>
  </rv>
  <rv s="0">
    <v>536871168</v>
    <v>Poznan</v>
    <v>wjson{"t":"e","d":"City","e":["Poznan","Wielkopolskie","Poland"]}</v>
    <v>en-US</v>
    <v>City</v>
  </rv>
  <rv s="2">
    <v>66</v>
  </rv>
  <rv s="1">
    <fb>77.900000000000006</fb>
    <v>66</v>
  </rv>
  <rv s="1">
    <fb>0.98742739999999996</fb>
    <v>65</v>
  </rv>
  <rv s="4">
    <v>16</v>
    <v>10</v>
    <v>32</v>
    <v>1</v>
    <v>location map</v>
  </rv>
  <rv s="1">
    <fb>3.2543799857330337E-2</fb>
    <v>74</v>
  </rv>
  <rv s="1">
    <fb>39.697000000000003</fb>
    <v>66</v>
  </rv>
  <rv s="1">
    <fb>51098747</fb>
    <v>26</v>
  </rv>
  <rv s="2">
    <v>67</v>
  </rv>
  <rv s="1">
    <fb>1.98E-3</fb>
    <v>75</v>
  </rv>
  <rv s="1">
    <fb>37887771</fb>
    <v>26</v>
  </rv>
  <rv s="1">
    <fb>123.723250497992</fb>
    <v>25</v>
  </rv>
  <rv s="1">
    <fb>-1.02073030655774E-2</fb>
    <v>28</v>
  </rv>
  <rv s="1">
    <fb>2296529</fb>
    <v>26</v>
  </rv>
  <rv s="1">
    <fb>10.18051</fb>
    <v>66</v>
  </rv>
  <rv s="1">
    <fb>4.63931E-2</fb>
    <v>74</v>
  </rv>
  <rv s="1">
    <fb>660195005472.09204</fb>
    <v>71</v>
  </rv>
  <rv s="0">
    <v>536871168</v>
    <v>Dolnoslaskie, Poland</v>
    <v>wjson{"t":"e","d":"AdministrativeDivision","e":["Dolnoslaskie","Poland"]}</v>
    <v>en-US</v>
    <v>City</v>
  </rv>
  <rv s="0">
    <v>536871168</v>
    <v>Kujawsko‐Pomorskie, Poland</v>
    <v>wjson{"t":"e","d":"AdministrativeDivision","e":["KujawskoPomorskie","Poland"]}</v>
    <v>en-US</v>
    <v>City</v>
  </rv>
  <rv s="0">
    <v>536871168</v>
    <v>Lodz, Poland</v>
    <v>wjson{"t":"e","d":"AdministrativeDivision","e":["Lodz","Poland"]}</v>
    <v>en-US</v>
    <v>City</v>
  </rv>
  <rv s="0">
    <v>536871168</v>
    <v>Lubelskie, Poland</v>
    <v>wjson{"t":"e","d":"AdministrativeDivision","e":["Lubelskie","Poland"]}</v>
    <v>en-US</v>
    <v>City</v>
  </rv>
  <rv s="0">
    <v>536871168</v>
    <v>Lubuskie, Poland</v>
    <v>wjson{"t":"e","d":"AdministrativeDivision","e":["Lubuskie","Poland"]}</v>
    <v>en-US</v>
    <v>City</v>
  </rv>
  <rv s="0">
    <v>536871168</v>
    <v>Malopolskie, Poland</v>
    <v>wjson{"t":"e","d":"AdministrativeDivision","e":["Malopolskie","Poland"]}</v>
    <v>en-US</v>
    <v>City</v>
  </rv>
  <rv s="0">
    <v>536871168</v>
    <v>Mazowieckie, Poland</v>
    <v>wjson{"t":"e","d":"AdministrativeDivision","e":["Mazowieckie","Poland"]}</v>
    <v>en-US</v>
    <v>City</v>
  </rv>
  <rv s="0">
    <v>536871168</v>
    <v>Opolskie, Poland</v>
    <v>wjson{"t":"e","d":"AdministrativeDivision","e":["Opolskie","Poland"]}</v>
    <v>en-US</v>
    <v>City</v>
  </rv>
  <rv s="0">
    <v>536871168</v>
    <v>Podkarpackie, Poland</v>
    <v>wjson{"t":"e","d":"AdministrativeDivision","e":["Podkarpackie","Poland"]}</v>
    <v>en-US</v>
    <v>City</v>
  </rv>
  <rv s="0">
    <v>536871168</v>
    <v>Podlaskie, Poland</v>
    <v>wjson{"t":"e","d":"AdministrativeDivision","e":["Podlaskie","Poland"]}</v>
    <v>en-US</v>
    <v>City</v>
  </rv>
  <rv s="0">
    <v>536871168</v>
    <v>Pomorskie, Poland</v>
    <v>wjson{"t":"e","d":"AdministrativeDivision","e":["Pomorskie","Poland"]}</v>
    <v>en-US</v>
    <v>City</v>
  </rv>
  <rv s="0">
    <v>536871168</v>
    <v>Slaskie, Poland</v>
    <v>wjson{"t":"e","d":"AdministrativeDivision","e":["Slaskie","Poland"]}</v>
    <v>en-US</v>
    <v>City</v>
  </rv>
  <rv s="0">
    <v>536871168</v>
    <v>Swietokrzyskie, Poland</v>
    <v>wjson{"t":"e","d":"AdministrativeDivision","e":["Swietokrzyskie","Poland"]}</v>
    <v>en-US</v>
    <v>City</v>
  </rv>
  <rv s="0">
    <v>536871168</v>
    <v>Warminsko‐Mazurskie, Poland</v>
    <v>wjson{"t":"e","d":"AdministrativeDivision","e":["WarminskoMazurskie","Poland"]}</v>
    <v>en-US</v>
    <v>City</v>
  </rv>
  <rv s="0">
    <v>536871168</v>
    <v>Wielkopolskie, Poland</v>
    <v>wjson{"t":"e","d":"AdministrativeDivision","e":["Wielkopolskie","Poland"]}</v>
    <v>en-US</v>
    <v>City</v>
  </rv>
  <rv s="0">
    <v>536871168</v>
    <v>Zachodniopomorskie, Poland</v>
    <v>wjson{"t":"e","d":"AdministrativeDivision","e":["Zachodniopomorskie","Poland"]}</v>
    <v>en-US</v>
    <v>City</v>
  </rv>
  <rv s="2">
    <v>68</v>
  </rv>
  <rv s="1">
    <fb>0.9596675196032397</fb>
    <v>70</v>
  </rv>
  <rv s="9">
    <v>76</v>
    <v>Christianity (95.967%)</v>
    <v>69</v>
    <v>1113</v>
    <v>Christianity (95.967%)</v>
    <v>Christianity</v>
  </rv>
  <rv s="1">
    <fb>1.8774037927918444E-4</fb>
    <v>77</v>
  </rv>
  <rv s="9">
    <v>76</v>
    <v>Spiritism (0.019%)</v>
    <v>69</v>
    <v>1115</v>
    <v>Spiritism (0.019%)</v>
    <v>Spiritism</v>
  </rv>
  <rv s="1">
    <fb>1.6450325585851369E-4</fb>
    <v>77</v>
  </rv>
  <rv s="9">
    <v>76</v>
    <v>Judaism (0.016%)</v>
    <v>69</v>
    <v>1117</v>
    <v>Judaism (0.016%)</v>
    <v>Judaism</v>
  </rv>
  <rv s="1">
    <fb>1.3140009120895483E-4</fb>
    <v>77</v>
  </rv>
  <rv s="9">
    <v>76</v>
    <v>Islam (0.013%)</v>
    <v>69</v>
    <v>1119</v>
    <v>Islam (0.013%)</v>
    <v>Islam</v>
  </rv>
  <rv s="1">
    <fb>5.2004422582797184E-5</fb>
    <v>97</v>
  </rv>
  <rv s="9">
    <v>76</v>
    <v>Buddhism (0.005%)</v>
    <v>69</v>
    <v>1121</v>
    <v>Buddhism (0.005%)</v>
    <v>Buddhism</v>
  </rv>
  <rv s="1">
    <fb>2.5989229658202684E-5</fb>
    <v>97</v>
  </rv>
  <rv s="9">
    <v>76</v>
    <v>Bahá'í Faith (0.003%)</v>
    <v>69</v>
    <v>1123</v>
    <v>Bahá'í Faith (0.003%)</v>
    <v>Bahá'í Faith</v>
  </rv>
  <rv s="2">
    <v>69</v>
  </rv>
  <rv s="1">
    <fb>2407618</fb>
    <v>26</v>
  </rv>
  <rv s="1">
    <fb>9.0985399999999998</fb>
    <v>67</v>
  </rv>
  <rv s="1">
    <fb>782319</fb>
    <v>26</v>
  </rv>
  <rv s="1">
    <fb>615</fb>
    <v>25</v>
  </rv>
  <rv s="10">
    <v>78</v>
    <v>Czech Republic (615. km)</v>
    <v>69</v>
    <v>79</v>
    <v>1018</v>
    <v>1129</v>
    <v>Czech Republic (615. km)</v>
  </rv>
  <rv s="10">
    <v>78</v>
    <v>Belarus (605. km)</v>
    <v>69</v>
    <v>79</v>
    <v>698</v>
    <v>383</v>
    <v>Belarus (605. km)</v>
  </rv>
  <rv s="1">
    <fb>456</fb>
    <v>25</v>
  </rv>
  <rv s="10">
    <v>78</v>
    <v>Germany (456. km)</v>
    <v>69</v>
    <v>79</v>
    <v>1019</v>
    <v>1132</v>
    <v>Germany (456. km)</v>
  </rv>
  <rv s="10">
    <v>78</v>
    <v>Russia (432. km)</v>
    <v>69</v>
    <v>79</v>
    <v>556</v>
    <v>987</v>
    <v>Russia (432. km)</v>
  </rv>
  <rv s="1">
    <fb>428</fb>
    <v>25</v>
  </rv>
  <rv s="10">
    <v>78</v>
    <v>Ukraine (428. km)</v>
    <v>69</v>
    <v>79</v>
    <v>707</v>
    <v>1135</v>
    <v>Ukraine (428. km)</v>
  </rv>
  <rv s="1">
    <fb>420</fb>
    <v>25</v>
  </rv>
  <rv s="10">
    <v>78</v>
    <v>Slovakia (420. km)</v>
    <v>69</v>
    <v>79</v>
    <v>1020</v>
    <v>1137</v>
    <v>Slovakia (420. km)</v>
  </rv>
  <rv s="1">
    <fb>91</fb>
    <v>66</v>
  </rv>
  <rv s="10">
    <v>78</v>
    <v>Lithuania (91. km)</v>
    <v>69</v>
    <v>79</v>
    <v>703</v>
    <v>1139</v>
    <v>Lithuania (91. km)</v>
  </rv>
  <rv s="2">
    <v>70</v>
  </rv>
  <rv s="1">
    <fb>6575246</fb>
    <v>26</v>
  </rv>
  <rv s="1">
    <fb>2080334</fb>
    <v>26</v>
  </rv>
  <rv s="2">
    <v>71</v>
  </rv>
  <rv s="1">
    <fb>312685</fb>
    <v>26</v>
  </rv>
  <rv s="1">
    <fb>423997</fb>
    <v>26</v>
  </rv>
  <rv s="1">
    <fb>6998272</fb>
    <v>26</v>
  </rv>
  <rv s="1">
    <fb>490197</fb>
    <v>26</v>
  </rv>
  <rv s="1">
    <fb>17050476</fb>
    <v>26</v>
  </rv>
  <rv s="1">
    <fb>616</fb>
    <v>26</v>
  </rv>
  <rv s="1">
    <fb>3.4739999771118198E-2</fb>
    <v>74</v>
  </rv>
  <rv s="17">
    <v>#VALUE!</v>
    <v>en-US</v>
    <v>wjson{"t":"e","d":"Country","e":"Poland"}</v>
    <v>536871168</v>
    <v>1</v>
    <v>91</v>
    <v>96</v>
    <v>Poland</v>
    <v>8</v>
    <v>49</v>
    <v>City</v>
    <v>10</v>
    <v>50</v>
    <v>64</v>
    <v>1013</v>
    <v>1014</v>
    <v>1015</v>
    <v>1016</v>
    <v>1017</v>
    <v>1021</v>
    <v>48</v>
    <v>1022</v>
    <v>1023</v>
    <v>1024</v>
    <v>PL</v>
    <v>1025</v>
    <v>1026</v>
    <v>1027</v>
    <v>1028</v>
    <v>1037</v>
    <v>1038</v>
    <v>1039</v>
    <v>Republic of Poland</v>
    <v>1040</v>
    <v>1041</v>
    <v>1042</v>
    <v>1043</v>
    <v>1044</v>
    <v>1045</v>
    <v>1046</v>
    <v>1047</v>
    <v>1048</v>
    <v>1049</v>
    <v>431</v>
    <v>.pl</v>
    <v>1050</v>
    <v>1051</v>
    <v>POLAND</v>
    <v>1052</v>
    <v>1053</v>
    <v>1075</v>
    <v>1080</v>
    <v>PL</v>
    <v>1081</v>
    <v>1082</v>
    <v>1083</v>
    <v>1084</v>
    <v>1085</v>
    <v>1086</v>
    <v>Poland</v>
    <v>Polish</v>
    <v>1087</v>
    <v>1088</v>
    <v>1089</v>
    <v>1090</v>
    <v>1091</v>
    <v>1092</v>
    <v>1093</v>
    <v>1094</v>
    <v>1095</v>
    <v>1112</v>
    <v>1125</v>
    <v>1126</v>
    <v>1127</v>
    <v>1128</v>
    <v>1141</v>
    <v>1142</v>
    <v>1143</v>
    <v>1144</v>
    <v>1145</v>
    <v>1146</v>
    <v>1147</v>
    <v>1148</v>
    <v>1149</v>
    <v>POL</v>
    <v>1150</v>
    <v>1151</v>
    <v>Poland</v>
    <v>Poland, officially the Republic of Poland, is a country located in Central Europe. It is divided into 16 administrative provinces, covering an area of 312,696 square kilometres (120,733 sq mi), and has a largely temperate seasonal climate.</v>
    <v>country/region</v>
  </rv>
  <rv s="1">
    <fb>724607</fb>
    <v>26</v>
  </rv>
  <rv s="1">
    <fb>927269</fb>
    <v>26</v>
  </rv>
  <rv s="1">
    <fb>0.33940207415565349</fb>
    <v>65</v>
  </rv>
  <rv s="1">
    <fb>15.4</fb>
    <v>66</v>
  </rv>
  <rv s="1">
    <fb>1.94</fb>
    <v>67</v>
  </rv>
  <rv s="0">
    <v>536871168</v>
    <v>Austria</v>
    <v>wjson{"t":"e","d":"Country","e":"Austria"}</v>
    <v>en-US</v>
    <v>City</v>
  </rv>
  <rv s="0">
    <v>536871168</v>
    <v>Belgium</v>
    <v>wjson{"t":"e","d":"Country","e":"Belgium"}</v>
    <v>en-US</v>
    <v>City</v>
  </rv>
  <rv s="0">
    <v>536871168</v>
    <v>Denmark</v>
    <v>wjson{"t":"e","d":"Country","e":"Denmark"}</v>
    <v>en-US</v>
    <v>City</v>
  </rv>
  <rv s="0">
    <v>536871168</v>
    <v>France</v>
    <v>wjson{"t":"e","d":"Country","e":"France"}</v>
    <v>en-US</v>
    <v>City</v>
  </rv>
  <rv s="0">
    <v>536871168</v>
    <v>Luxembourg</v>
    <v>wjson{"t":"e","d":"Country","e":"Luxembourg"}</v>
    <v>en-US</v>
    <v>City</v>
  </rv>
  <rv s="0">
    <v>536871168</v>
    <v>Netherlands</v>
    <v>wjson{"t":"e","d":"Country","e":"Netherlands"}</v>
    <v>en-US</v>
    <v>City</v>
  </rv>
  <rv s="0">
    <v>536871168</v>
    <v>Switzerland</v>
    <v>wjson{"t":"e","d":"Country","e":"Switzerland"}</v>
    <v>en-US</v>
    <v>City</v>
  </rv>
  <rv s="2">
    <v>72</v>
  </rv>
  <rv s="0">
    <v>536871168</v>
    <v>Berlin</v>
    <v>wjson{"t":"e","d":"City","e":["Berlin","Berlin","Germany"]}</v>
    <v>en-US</v>
    <v>City</v>
  </rv>
  <rv s="1">
    <fb>2389</fb>
    <v>27</v>
  </rv>
  <rv s="1">
    <fb>1.4456670146976001</fb>
    <v>67</v>
  </rv>
  <rv s="1">
    <fb>42251639</fb>
    <v>26</v>
  </rv>
  <rv s="1">
    <fb>511245</fb>
    <v>26</v>
  </rv>
  <rv s="1">
    <fb>11426110</fb>
    <v>26</v>
  </rv>
  <rv s="1">
    <fb>30314284</fb>
    <v>26</v>
  </rv>
  <rv s="1">
    <fb>0.91500000000000004</fb>
    <v>70</v>
  </rv>
  <rv s="7">
    <v>68</v>
    <v>German (91.5%)</v>
    <v>69</v>
    <v>German</v>
    <v>1173</v>
    <v>German (91.5%)</v>
  </rv>
  <rv s="1">
    <fb>3.5000000000000003E-2</fb>
    <v>28</v>
  </rv>
  <rv s="7">
    <v>68</v>
    <v>Other (3.5%)</v>
    <v>69</v>
    <v>other</v>
    <v>1175</v>
    <v>Other (3.5%)</v>
  </rv>
  <rv s="1">
    <fb>2.5000000000000001E-2</fb>
    <v>28</v>
  </rv>
  <rv s="7">
    <v>68</v>
    <v>Turkish (2.5%)</v>
    <v>69</v>
    <v>Turkish</v>
    <v>1177</v>
    <v>Turkish (2.5%)</v>
  </rv>
  <rv s="1">
    <fb>7.0000000000000001E-3</fb>
    <v>75</v>
  </rv>
  <rv s="7">
    <v>68</v>
    <v>Croat (0.7%)</v>
    <v>69</v>
    <v>Croat</v>
    <v>1179</v>
    <v>Croat (0.7%)</v>
  </rv>
  <rv s="7">
    <v>68</v>
    <v>Italian (0.7%)</v>
    <v>69</v>
    <v>Italian</v>
    <v>1179</v>
    <v>Italian (0.7%)</v>
  </rv>
  <rv s="7">
    <v>68</v>
    <v>Greek (0.4%)</v>
    <v>69</v>
    <v>Greek</v>
    <v>1033</v>
    <v>Greek (0.4%)</v>
  </rv>
  <rv s="7">
    <v>68</v>
    <v>Polish (0.4%)</v>
    <v>69</v>
    <v>Polish</v>
    <v>1033</v>
    <v>Polish (0.4%)</v>
  </rv>
  <rv s="7">
    <v>68</v>
    <v>Russian (0.3%)</v>
    <v>69</v>
    <v>Russian</v>
    <v>573</v>
    <v>Russian (0.3%)</v>
  </rv>
  <rv s="2">
    <v>73</v>
  </rv>
  <rv s="1">
    <fb>34174900</fb>
    <v>26</v>
  </rv>
  <rv s="3">
    <v>17</v>
    <v>10</v>
    <v>0</v>
    <v>flag of Germany</v>
  </rv>
  <rv s="1">
    <fb>3845630030823.52</fb>
    <v>71</v>
  </rv>
  <rv s="1">
    <fb>4659794737398.96</fb>
    <v>71</v>
  </rv>
  <rv s="1">
    <fb>46258.878289705201</fb>
    <v>72</v>
  </rv>
  <rv s="1">
    <fb>0.56417489334184301</fb>
    <v>70</v>
  </rv>
  <rv s="1">
    <fb>0.31900000000000001</fb>
    <v>70</v>
  </rv>
  <rv s="1">
    <fb>3631</fb>
    <v>71</v>
  </rv>
  <rv s="1">
    <fb>8.3000000000000004E-2</fb>
    <v>28</v>
  </rv>
  <rv s="1">
    <fb>0.91400000000000003</fb>
    <v>70</v>
  </rv>
  <rv s="1">
    <fb>0.94</fb>
    <v>70</v>
  </rv>
  <rv s="1">
    <fb>0.92300000000000004</fb>
    <v>70</v>
  </rv>
  <rv s="1">
    <fb>0.92600000000000005</fb>
    <v>70</v>
  </rv>
  <rv s="1">
    <fb>74398920</fb>
    <v>26</v>
  </rv>
  <rv s="1">
    <fb>131090440</fb>
    <v>26</v>
  </rv>
  <rv s="1">
    <fb>43577709</fb>
    <v>26</v>
  </rv>
  <rv s="1">
    <fb>348672</fb>
    <v>26</v>
  </rv>
  <rv s="1">
    <fb>0.95000004237315328</fb>
    <v>27</v>
  </rv>
  <rv s="8">
    <v>73</v>
    <v>German (95.%)</v>
    <v>69</v>
    <v>1203</v>
    <v>1058</v>
    <v>German (95.%)</v>
  </rv>
  <rv s="1">
    <fb>2.4213230423875604E-2</fb>
    <v>25</v>
  </rv>
  <rv s="0">
    <v>-1879047936</v>
    <v>Turkish</v>
    <v>wjson{"t":"e","d":"Language","e":"Turkish::5d235"}</v>
    <v>en-US</v>
    <v>Languages</v>
  </rv>
  <rv s="8">
    <v>73</v>
    <v>Turkish (2.421%)</v>
    <v>69</v>
    <v>1205</v>
    <v>1206</v>
    <v>Turkish (2.421%)</v>
  </rv>
  <rv s="1">
    <fb>9.9294583851446024E-3</fb>
    <v>66</v>
  </rv>
  <rv s="0">
    <v>-1879047936</v>
    <v>Swabian</v>
    <v>wjson{"t":"e","d":"Language","e":"Swabian::7g7xg"}</v>
    <v>en-US</v>
    <v>Languages</v>
  </rv>
  <rv s="8">
    <v>73</v>
    <v>Swabian (0.993%)</v>
    <v>69</v>
    <v>1208</v>
    <v>1209</v>
    <v>Swabian (0.993%)</v>
  </rv>
  <rv s="1">
    <fb>7.893513118183447E-3</fb>
    <v>66</v>
  </rv>
  <rv s="0">
    <v>-1879047936</v>
    <v>Croatian</v>
    <v>wjson{"t":"e","d":"Language","e":"Croatian::8p83b"}</v>
    <v>en-US</v>
    <v>Languages</v>
  </rv>
  <rv s="8">
    <v>73</v>
    <v>Croatian (0.789%)</v>
    <v>69</v>
    <v>1211</v>
    <v>1212</v>
    <v>Croatian (0.789%)</v>
  </rv>
  <rv s="1">
    <fb>6.6344251361419148E-3</fb>
    <v>66</v>
  </rv>
  <rv s="0">
    <v>-1879047936</v>
    <v>Italian</v>
    <v>wjson{"t":"e","d":"Language","e":"Italian::39fbj"}</v>
    <v>en-US</v>
    <v>Languages</v>
  </rv>
  <rv s="8">
    <v>73</v>
    <v>Italian (0.663%)</v>
    <v>69</v>
    <v>1214</v>
    <v>1215</v>
    <v>Italian (0.663%)</v>
  </rv>
  <rv s="1">
    <fb>3.8014771765484696E-3</fb>
    <v>66</v>
  </rv>
  <rv s="0">
    <v>-1879047936</v>
    <v>Modern Greek</v>
    <v>wjson{"t":"e","d":"Language","e":"Greek::5vxmt"}</v>
    <v>en-US</v>
    <v>Languages</v>
  </rv>
  <rv s="8">
    <v>73</v>
    <v>Modern Greek (0.38%)</v>
    <v>69</v>
    <v>1217</v>
    <v>1218</v>
    <v>Modern Greek (0.38%)</v>
  </rv>
  <rv s="1">
    <fb>3.3051059528590196E-3</fb>
    <v>66</v>
  </rv>
  <rv s="8">
    <v>73</v>
    <v>English (0.331%)</v>
    <v>69</v>
    <v>1220</v>
    <v>115</v>
    <v>English (0.331%)</v>
  </rv>
  <rv s="1">
    <fb>2.91769426607701E-3</fb>
    <v>66</v>
  </rv>
  <rv s="8">
    <v>73</v>
    <v>Polish (0.292%)</v>
    <v>69</v>
    <v>1222</v>
    <v>1055</v>
    <v>Polish (0.292%)</v>
  </rv>
  <rv s="1">
    <fb>1.2227681364057178E-3</fb>
    <v>66</v>
  </rv>
  <rv s="0">
    <v>-1879047936</v>
    <v>Dutch</v>
    <v>wjson{"t":"e","d":"Language","e":"Dutch::6dz65"}</v>
    <v>en-US</v>
    <v>Languages</v>
  </rv>
  <rv s="8">
    <v>73</v>
    <v>Dutch (0.122%)</v>
    <v>69</v>
    <v>1224</v>
    <v>1225</v>
    <v>Dutch (0.122%)</v>
  </rv>
  <rv s="1">
    <fb>1.0895953690744022E-3</fb>
    <v>66</v>
  </rv>
  <rv s="0">
    <v>-1879047936</v>
    <v>Plautdietsch</v>
    <v>wjson{"t":"e","d":"Language","e":"Plautdietsch::s4v44"}</v>
    <v>en-US</v>
    <v>Languages</v>
  </rv>
  <rv s="8">
    <v>73</v>
    <v>Plautdietsch (0.109%)</v>
    <v>69</v>
    <v>1227</v>
    <v>1228</v>
    <v>Plautdietsch (0.109%)</v>
  </rv>
  <rv s="1">
    <fb>9.6852921695502413E-4</fb>
    <v>67</v>
  </rv>
  <rv s="0">
    <v>-1879047936</v>
    <v>Sinte Romani</v>
    <v>wjson{"t":"e","d":"Language","e":"RomaniSinte::qw8xn"}</v>
    <v>en-US</v>
    <v>Languages</v>
  </rv>
  <rv s="8">
    <v>73</v>
    <v>Sinte Romani (0.097%)</v>
    <v>69</v>
    <v>1230</v>
    <v>1231</v>
    <v>Sinte Romani (0.097%)</v>
  </rv>
  <rv s="1">
    <fb>6.0533076059689011E-4</fb>
    <v>67</v>
  </rv>
  <rv s="0">
    <v>-1879047936</v>
    <v>German Sign Language</v>
    <v>wjson{"t":"e","d":"Language","e":"GermanSignLanguage::5m442"}</v>
    <v>en-US</v>
    <v>Languages</v>
  </rv>
  <rv s="8">
    <v>73</v>
    <v>German Sign Language (0.061%)</v>
    <v>69</v>
    <v>1233</v>
    <v>1234</v>
    <v>German Sign Language (0.061%)</v>
  </rv>
  <rv s="1">
    <fb>5.9576653457945922E-4</fb>
    <v>67</v>
  </rv>
  <rv s="0">
    <v>-1879047936</v>
    <v>Western Yiddish</v>
    <v>wjson{"t":"e","d":"Language","e":"YiddishWestern::cz5gm"}</v>
    <v>en-US</v>
    <v>Languages</v>
  </rv>
  <rv s="8">
    <v>73</v>
    <v>Western Yiddish (0.06%)</v>
    <v>69</v>
    <v>1236</v>
    <v>1237</v>
    <v>Western Yiddish (0.06%)</v>
  </rv>
  <rv s="1">
    <fb>2.5379097468785218E-4</fb>
    <v>67</v>
  </rv>
  <rv s="0">
    <v>-1879047936</v>
    <v>Danish</v>
    <v>wjson{"t":"e","d":"Language","e":"Danish::zzfc5"}</v>
    <v>en-US</v>
    <v>Languages</v>
  </rv>
  <rv s="8">
    <v>73</v>
    <v>Danish (0.025%)</v>
    <v>69</v>
    <v>1239</v>
    <v>1240</v>
    <v>Danish (0.025%)</v>
  </rv>
  <rv s="1">
    <fb>1.815992281790669E-4</fb>
    <v>67</v>
  </rv>
  <rv s="0">
    <v>-1879047936</v>
    <v>Upper Sorbian</v>
    <v>wjson{"t":"e","d":"Language","e":"SorbianUpper::529j6"}</v>
    <v>en-US</v>
    <v>Languages</v>
  </rv>
  <rv s="8">
    <v>73</v>
    <v>Upper Sorbian (0.018%)</v>
    <v>69</v>
    <v>1242</v>
    <v>1243</v>
    <v>Upper Sorbian (0.018%)</v>
  </rv>
  <rv s="1">
    <fb>1.6949261296712908E-4</fb>
    <v>67</v>
  </rv>
  <rv s="0">
    <v>-1879047936</v>
    <v>Lower Sorbian</v>
    <v>wjson{"t":"e","d":"Language","e":"SorbianLower::3273p"}</v>
    <v>en-US</v>
    <v>Languages</v>
  </rv>
  <rv s="8">
    <v>73</v>
    <v>Lower Sorbian (0.017%)</v>
    <v>69</v>
    <v>1245</v>
    <v>1246</v>
    <v>Lower Sorbian (0.017%)</v>
  </rv>
  <rv s="1">
    <fb>1.3317276733131582E-4</fb>
    <v>67</v>
  </rv>
  <rv s="0">
    <v>-1879047936</v>
    <v>Eastern Frisian</v>
    <v>wjson{"t":"e","d":"Language","e":"FrisianEastern::5db55"}</v>
    <v>en-US</v>
    <v>Languages</v>
  </rv>
  <rv s="8">
    <v>73</v>
    <v>Eastern Frisian (0.013%)</v>
    <v>69</v>
    <v>1248</v>
    <v>1249</v>
    <v>Eastern Frisian (0.013%)</v>
  </rv>
  <rv s="1">
    <fb>1.2106615211937799E-4</fb>
    <v>67</v>
  </rv>
  <rv s="0">
    <v>-1879047936</v>
    <v>Northern Frisian</v>
    <v>wjson{"t":"e","d":"Language","e":"FrisianNorthern::fsy6t"}</v>
    <v>en-US</v>
    <v>Languages</v>
  </rv>
  <rv s="8">
    <v>73</v>
    <v>Northern Frisian (0.012%)</v>
    <v>69</v>
    <v>1251</v>
    <v>1252</v>
    <v>Northern Frisian (0.012%)</v>
  </rv>
  <rv s="2">
    <v>74</v>
  </rv>
  <rv s="0">
    <v>536871168</v>
    <v>Hamburg</v>
    <v>wjson{"t":"e","d":"City","e":["Hamburg","Hamburg","Germany"]}</v>
    <v>en-US</v>
    <v>City</v>
  </rv>
  <rv s="0">
    <v>536871168</v>
    <v>Munich</v>
    <v>wjson{"t":"e","d":"City","e":["Munich","Bavaria","Germany"]}</v>
    <v>en-US</v>
    <v>City</v>
  </rv>
  <rv s="0">
    <v>536871168</v>
    <v>Cologne</v>
    <v>wjson{"t":"e","d":"City","e":["Cologne","NorthRhineWestphalia","Germany"]}</v>
    <v>en-US</v>
    <v>City</v>
  </rv>
  <rv s="0">
    <v>536871168</v>
    <v>Frankfurt</v>
    <v>wjson{"t":"e","d":"City","e":["Frankfurt","Hesse","Germany"]}</v>
    <v>en-US</v>
    <v>City</v>
  </rv>
  <rv s="2">
    <v>75</v>
  </rv>
  <rv s="4">
    <v>18</v>
    <v>10</v>
    <v>32</v>
    <v>1</v>
    <v>location map</v>
  </rv>
  <rv s="1">
    <fb>2.1916399765014659E-2</fb>
    <v>74</v>
  </rv>
  <rv s="1">
    <fb>45.893999999999998</fb>
    <v>66</v>
  </rv>
  <rv s="1">
    <fb>107500000</fb>
    <v>26</v>
  </rv>
  <rv s="2">
    <v>76</v>
  </rv>
  <rv s="1">
    <fb>3.4900000000000005E-3</fb>
    <v>75</v>
  </rv>
  <rv s="1">
    <fb>83517046</fb>
    <v>26</v>
  </rv>
  <rv s="1">
    <fb>239.605938719302</fb>
    <v>25</v>
  </rv>
  <rv s="1">
    <fb>0.273451073953555</fb>
    <v>70</v>
  </rv>
  <rv s="1">
    <fb>2954775</fb>
    <v>26</v>
  </rv>
  <rv s="1">
    <fb>12.302849999999999</fb>
    <v>66</v>
  </rv>
  <rv s="1">
    <fb>4.8009300000000005E-2</fb>
    <v>74</v>
  </rv>
  <rv s="1">
    <fb>3959451370082.1201</fb>
    <v>71</v>
  </rv>
  <rv s="0">
    <v>536871168</v>
    <v>Baden‐Wurttemberg, Germany</v>
    <v>wjson{"t":"e","d":"AdministrativeDivision","e":["BadenWurttemberg","Germany"]}</v>
    <v>en-US</v>
    <v>City</v>
  </rv>
  <rv s="0">
    <v>536871168</v>
    <v>Bavaria, Germany</v>
    <v>wjson{"t":"e","d":"AdministrativeDivision","e":["Bavaria","Germany"]}</v>
    <v>en-US</v>
    <v>City</v>
  </rv>
  <rv s="0">
    <v>536871168</v>
    <v>Berlin, Germany</v>
    <v>wjson{"t":"e","d":"AdministrativeDivision","e":["Berlin","Germany"]}</v>
    <v>en-US</v>
    <v>City</v>
  </rv>
  <rv s="0">
    <v>536871168</v>
    <v>Brandenburg, Germany</v>
    <v>wjson{"t":"e","d":"AdministrativeDivision","e":["Brandenburg","Germany"]}</v>
    <v>en-US</v>
    <v>City</v>
  </rv>
  <rv s="0">
    <v>536871168</v>
    <v>Bremen, Germany</v>
    <v>wjson{"t":"e","d":"AdministrativeDivision","e":["Bremen","Germany"]}</v>
    <v>en-US</v>
    <v>City</v>
  </rv>
  <rv s="0">
    <v>536871168</v>
    <v>Hamburg, Germany</v>
    <v>wjson{"t":"e","d":"AdministrativeDivision","e":["Hamburg","Germany"]}</v>
    <v>en-US</v>
    <v>City</v>
  </rv>
  <rv s="0">
    <v>536871168</v>
    <v>Hesse, Germany</v>
    <v>wjson{"t":"e","d":"AdministrativeDivision","e":["Hesse","Germany"]}</v>
    <v>en-US</v>
    <v>City</v>
  </rv>
  <rv s="0">
    <v>536871168</v>
    <v>Lower Saxony, Germany</v>
    <v>wjson{"t":"e","d":"AdministrativeDivision","e":["LowerSaxony","Germany"]}</v>
    <v>en-US</v>
    <v>City</v>
  </rv>
  <rv s="0">
    <v>536871168</v>
    <v>Mecklenburg‐Western Pomerania, Germany</v>
    <v>wjson{"t":"e","d":"AdministrativeDivision","e":["MecklenburgWesternPomerania","Germany"]}</v>
    <v>en-US</v>
    <v>City</v>
  </rv>
  <rv s="0">
    <v>536871168</v>
    <v>North Rhine‐Westphalia, Germany</v>
    <v>wjson{"t":"e","d":"AdministrativeDivision","e":["NorthRhineWestphalia","Germany"]}</v>
    <v>en-US</v>
    <v>City</v>
  </rv>
  <rv s="0">
    <v>536871168</v>
    <v>Rhineland‐Palatinate, Germany</v>
    <v>wjson{"t":"e","d":"AdministrativeDivision","e":["RheinlandPalatinate","Germany"]}</v>
    <v>en-US</v>
    <v>City</v>
  </rv>
  <rv s="0">
    <v>536871168</v>
    <v>Saarland, Germany</v>
    <v>wjson{"t":"e","d":"AdministrativeDivision","e":["Saarland","Germany"]}</v>
    <v>en-US</v>
    <v>City</v>
  </rv>
  <rv s="0">
    <v>536871168</v>
    <v>Saxony, Germany</v>
    <v>wjson{"t":"e","d":"AdministrativeDivision","e":["Saxony","Germany"]}</v>
    <v>en-US</v>
    <v>City</v>
  </rv>
  <rv s="0">
    <v>536871168</v>
    <v>Saxony‐Anhalt, Germany</v>
    <v>wjson{"t":"e","d":"AdministrativeDivision","e":["SaxonyAnhalt","Germany"]}</v>
    <v>en-US</v>
    <v>City</v>
  </rv>
  <rv s="0">
    <v>536871168</v>
    <v>Schleswig‐Holstein, Germany</v>
    <v>wjson{"t":"e","d":"AdministrativeDivision","e":["SchleswigHolstein","Germany"]}</v>
    <v>en-US</v>
    <v>City</v>
  </rv>
  <rv s="0">
    <v>536871168</v>
    <v>Thuringia, Germany</v>
    <v>wjson{"t":"e","d":"AdministrativeDivision","e":["Thuringia","Germany"]}</v>
    <v>en-US</v>
    <v>City</v>
  </rv>
  <rv s="2">
    <v>77</v>
  </rv>
  <rv s="1">
    <fb>0.74895003170798868</fb>
    <v>70</v>
  </rv>
  <rv s="9">
    <v>76</v>
    <v>Christianity (74.895%)</v>
    <v>69</v>
    <v>1290</v>
    <v>Christianity (74.895%)</v>
    <v>Christianity</v>
  </rv>
  <rv s="1">
    <fb>4.474868324274104E-2</fb>
    <v>28</v>
  </rv>
  <rv s="9">
    <v>76</v>
    <v>Islam (4.475%)</v>
    <v>69</v>
    <v>1292</v>
    <v>Islam (4.475%)</v>
    <v>Islam</v>
  </rv>
  <rv s="1">
    <fb>2.7428052129493401E-3</fb>
    <v>75</v>
  </rv>
  <rv s="9">
    <v>76</v>
    <v>Judaism (0.274%)</v>
    <v>69</v>
    <v>1294</v>
    <v>Judaism (0.274%)</v>
    <v>Judaism</v>
  </rv>
  <rv s="1">
    <fb>1.0290016298036973E-3</fb>
    <v>75</v>
  </rv>
  <rv s="9">
    <v>76</v>
    <v>Buddhism (0.103%)</v>
    <v>69</v>
    <v>1296</v>
    <v>Buddhism (0.103%)</v>
    <v>Buddhism</v>
  </rv>
  <rv s="1">
    <fb>6.2222900304453866E-4</fb>
    <v>77</v>
  </rv>
  <rv s="9">
    <v>76</v>
    <v>Hinduism (0.062%)</v>
    <v>69</v>
    <v>1298</v>
    <v>Hinduism (0.062%)</v>
    <v>Hinduism</v>
  </rv>
  <rv s="1">
    <fb>1.5014601081816785E-4</fb>
    <v>77</v>
  </rv>
  <rv s="9">
    <v>76</v>
    <v>Bahá'í Faith (0.015%)</v>
    <v>69</v>
    <v>1300</v>
    <v>Bahá'í Faith (0.015%)</v>
    <v>Bahá'í Faith</v>
  </rv>
  <rv s="1">
    <fb>6.3602509100209694E-5</fb>
    <v>97</v>
  </rv>
  <rv s="9">
    <v>76</v>
    <v>Chinese Universism (0.006%)</v>
    <v>69</v>
    <v>1302</v>
    <v>Chinese Universism (0.006%)</v>
    <v>Chinese Universism</v>
  </rv>
  <rv s="1">
    <fb>3.9995331374765267E-5</fb>
    <v>97</v>
  </rv>
  <rv s="9">
    <v>76</v>
    <v>Sikhism (0.004%)</v>
    <v>69</v>
    <v>1304</v>
    <v>Sikhism (0.004%)</v>
    <v>Sikhism</v>
  </rv>
  <rv s="1">
    <fb>3.7996776051677361E-5</fb>
    <v>97</v>
  </rv>
  <rv s="9">
    <v>76</v>
    <v>Ethnic religions (0.004%)</v>
    <v>69</v>
    <v>1306</v>
    <v>Ethnic religions (0.004%)</v>
    <v>ethnic religions</v>
  </rv>
  <rv s="1">
    <fb>2.4697298810765107E-5</fb>
    <v>97</v>
  </rv>
  <rv s="9">
    <v>76</v>
    <v>Confucianism (0.002%)</v>
    <v>69</v>
    <v>1308</v>
    <v>Confucianism (0.002%)</v>
    <v>Confucianism</v>
  </rv>
  <rv s="2">
    <v>78</v>
  </rv>
  <rv s="1">
    <fb>7028713</fb>
    <v>26</v>
  </rv>
  <rv s="1">
    <fb>11.97424</fb>
    <v>66</v>
  </rv>
  <rv s="1">
    <fb>6478761</fb>
    <v>26</v>
  </rv>
  <rv s="1">
    <fb>784</fb>
    <v>25</v>
  </rv>
  <rv s="10">
    <v>78</v>
    <v>Austria (784. km)</v>
    <v>69</v>
    <v>79</v>
    <v>1158</v>
    <v>1314</v>
    <v>Austria (784. km)</v>
  </rv>
  <rv s="1">
    <fb>730</fb>
    <v>25</v>
  </rv>
  <rv s="10">
    <v>78</v>
    <v>Czech Republic (730. km)</v>
    <v>69</v>
    <v>79</v>
    <v>1018</v>
    <v>1316</v>
    <v>Czech Republic (730. km)</v>
  </rv>
  <rv s="1">
    <fb>577</fb>
    <v>25</v>
  </rv>
  <rv s="10">
    <v>78</v>
    <v>Netherlands (577. km)</v>
    <v>69</v>
    <v>79</v>
    <v>1163</v>
    <v>1318</v>
    <v>Netherlands (577. km)</v>
  </rv>
  <rv s="10">
    <v>78</v>
    <v>Poland (456. km)</v>
    <v>69</v>
    <v>79</v>
    <v>706</v>
    <v>1132</v>
    <v>Poland (456. km)</v>
  </rv>
  <rv s="1">
    <fb>451</fb>
    <v>25</v>
  </rv>
  <rv s="10">
    <v>78</v>
    <v>France (451. km)</v>
    <v>69</v>
    <v>79</v>
    <v>1161</v>
    <v>1321</v>
    <v>France (451. km)</v>
  </rv>
  <rv s="1">
    <fb>334</fb>
    <v>25</v>
  </rv>
  <rv s="10">
    <v>78</v>
    <v>Switzerland (334. km)</v>
    <v>69</v>
    <v>79</v>
    <v>1164</v>
    <v>1323</v>
    <v>Switzerland (334. km)</v>
  </rv>
  <rv s="1">
    <fb>167</fb>
    <v>25</v>
  </rv>
  <rv s="10">
    <v>78</v>
    <v>Belgium (167. km)</v>
    <v>69</v>
    <v>79</v>
    <v>1159</v>
    <v>1325</v>
    <v>Belgium (167. km)</v>
  </rv>
  <rv s="1">
    <fb>138</fb>
    <v>25</v>
  </rv>
  <rv s="10">
    <v>78</v>
    <v>Luxembourg (138. km)</v>
    <v>69</v>
    <v>79</v>
    <v>1162</v>
    <v>1327</v>
    <v>Luxembourg (138. km)</v>
  </rv>
  <rv s="1">
    <fb>68</fb>
    <v>66</v>
  </rv>
  <rv s="10">
    <v>78</v>
    <v>Denmark (68. km)</v>
    <v>69</v>
    <v>79</v>
    <v>1160</v>
    <v>1329</v>
    <v>Denmark (68. km)</v>
  </rv>
  <rv s="2">
    <v>79</v>
  </rv>
  <rv s="1">
    <fb>42500000</fb>
    <v>26</v>
  </rv>
  <rv s="1">
    <fb>2763116</fb>
    <v>26</v>
  </rv>
  <rv s="2">
    <v>80</v>
  </rv>
  <rv s="1">
    <fb>357022</fb>
    <v>26</v>
  </rv>
  <rv s="1">
    <fb>230999</fb>
    <v>26</v>
  </rv>
  <rv s="1">
    <fb>13281064</fb>
    <v>26</v>
  </rv>
  <rv s="1">
    <fb>827156</fb>
    <v>26</v>
  </rv>
  <rv s="1">
    <fb>53226370</fb>
    <v>26</v>
  </rv>
  <rv s="1">
    <fb>276</fb>
    <v>26</v>
  </rv>
  <rv s="1">
    <fb>3.0429999828338602E-2</fb>
    <v>74</v>
  </rv>
  <rv s="18">
    <v>#VALUE!</v>
    <v>en-US</v>
    <v>wjson{"t":"e","d":"Country","e":"Germany"}</v>
    <v>536871168</v>
    <v>1</v>
    <v>47</v>
    <v>98</v>
    <v>Germany</v>
    <v>8</v>
    <v>49</v>
    <v>City</v>
    <v>10</v>
    <v>50</v>
    <v>64</v>
    <v>1153</v>
    <v>1154</v>
    <v>1155</v>
    <v>1156</v>
    <v>1157</v>
    <v>1165</v>
    <v>49</v>
    <v>1166</v>
    <v>1167</v>
    <v>1168</v>
    <v>DE</v>
    <v>1169</v>
    <v>1170</v>
    <v>1171</v>
    <v>1172</v>
    <v>1185</v>
    <v>1186</v>
    <v>1187</v>
    <v>Federal Republic of Germany</v>
    <v>1188</v>
    <v>1189</v>
    <v>1190</v>
    <v>1191</v>
    <v>1192</v>
    <v>1193</v>
    <v>1194</v>
    <v>1195</v>
    <v>1196</v>
    <v>1197</v>
    <v>1198</v>
    <v>.de</v>
    <v>1199</v>
    <v>1200</v>
    <v>GERMANY</v>
    <v>1201</v>
    <v>1202</v>
    <v>1254</v>
    <v>1259</v>
    <v>D</v>
    <v>147</v>
    <v>148</v>
    <v>1260</v>
    <v>1261</v>
    <v>1262</v>
    <v>1263</v>
    <v>Germany</v>
    <v>German</v>
    <v>1264</v>
    <v>1265</v>
    <v>1266</v>
    <v>1267</v>
    <v>1268</v>
    <v>1269</v>
    <v>1270</v>
    <v>1271</v>
    <v>1272</v>
    <v>1289</v>
    <v>1310</v>
    <v>1311</v>
    <v>1312</v>
    <v>1313</v>
    <v>1331</v>
    <v>1332</v>
    <v>1333</v>
    <v>1334</v>
    <v>1335</v>
    <v>1336</v>
    <v>1337</v>
    <v>1338</v>
    <v>1339</v>
    <v>DEU</v>
    <v>1340</v>
    <v>1341</v>
    <v>Germany</v>
    <v>Germany, officially the Federal Republic of Germany, is a country in Central and Western Europe.</v>
    <v>country/region</v>
  </rv>
  <rv s="1">
    <fb>84667</fb>
    <v>29</v>
  </rv>
  <rv s="1">
    <fb>83898</fb>
    <v>29</v>
  </rv>
  <rv s="1">
    <fb>0.16435199223724908</fb>
    <v>65</v>
  </rv>
  <rv s="1">
    <fb>10.64</fb>
    <v>66</v>
  </rv>
  <rv s="0">
    <v>536871168</v>
    <v>Hungary</v>
    <v>wjson{"t":"e","d":"Country","e":"Hungary"}</v>
    <v>en-US</v>
    <v>City</v>
  </rv>
  <rv s="0">
    <v>536871168</v>
    <v>Italy</v>
    <v>wjson{"t":"e","d":"Country","e":"Italy"}</v>
    <v>en-US</v>
    <v>City</v>
  </rv>
  <rv s="0">
    <v>536871168</v>
    <v>Liechtenstein</v>
    <v>wjson{"t":"e","d":"Country","e":"Liechtenstein"}</v>
    <v>en-US</v>
    <v>City</v>
  </rv>
  <rv s="0">
    <v>536871168</v>
    <v>Slovenia</v>
    <v>wjson{"t":"e","d":"Country","e":"Slovenia"}</v>
    <v>en-US</v>
    <v>City</v>
  </rv>
  <rv s="2">
    <v>81</v>
  </rv>
  <rv s="0">
    <v>536871168</v>
    <v>Vienna</v>
    <v>wjson{"t":"e","d":"City","e":["Vienna","Vienna","Austria"]}</v>
    <v>en-US</v>
    <v>City</v>
  </rv>
  <rv s="1">
    <fb>1.5308955342270201</fb>
    <v>67</v>
  </rv>
  <rv s="1">
    <fb>4397667</fb>
    <v>26</v>
  </rv>
  <rv s="1">
    <fb>157480</fb>
    <v>26</v>
  </rv>
  <rv s="1">
    <fb>1110719</fb>
    <v>26</v>
  </rv>
  <rv s="1">
    <fb>3129512</fb>
    <v>26</v>
  </rv>
  <rv s="1">
    <fb>0.91100000000000003</fb>
    <v>70</v>
  </rv>
  <rv s="7">
    <v>68</v>
    <v>Austrians (91.1%)</v>
    <v>69</v>
    <v>Austrians</v>
    <v>1358</v>
    <v>Austrians (91.1%)</v>
  </rv>
  <rv s="1">
    <fb>0.04</fb>
    <v>28</v>
  </rv>
  <rv s="7">
    <v>68</v>
    <v>Former Yugoslavs (4.%)</v>
    <v>69</v>
    <v>former Yugoslavs</v>
    <v>1360</v>
    <v>Former Yugoslavs (4.%)</v>
  </rv>
  <rv s="1">
    <fb>2.4E-2</fb>
    <v>28</v>
  </rv>
  <rv s="7">
    <v>68</v>
    <v>Other (2.4%)</v>
    <v>69</v>
    <v>other</v>
    <v>1362</v>
    <v>Other (2.4%)</v>
  </rv>
  <rv s="7">
    <v>68</v>
    <v>Turkish (1.6%)</v>
    <v>69</v>
    <v>Turkish</v>
    <v>90</v>
    <v>Turkish (1.6%)</v>
  </rv>
  <rv s="1">
    <fb>8.9999999999999993E-3</fb>
    <v>75</v>
  </rv>
  <rv s="7">
    <v>68</v>
    <v>German (0.9%)</v>
    <v>69</v>
    <v>German</v>
    <v>1365</v>
    <v>German (0.9%)</v>
  </rv>
  <rv s="2">
    <v>82</v>
  </rv>
  <rv s="1">
    <fb>2521100</fb>
    <v>26</v>
  </rv>
  <rv s="3">
    <v>19</v>
    <v>10</v>
    <v>0</v>
    <v>flag of Austria</v>
  </rv>
  <rv s="1">
    <fb>446314739528.46997</fb>
    <v>71</v>
  </rv>
  <rv s="1">
    <fb>524728424244.65601</fb>
    <v>71</v>
  </rv>
  <rv s="1">
    <fb>50277.275087421302</fb>
    <v>72</v>
  </rv>
  <rv s="1">
    <fb>1.6129593276566803</fb>
    <v>67</v>
  </rv>
  <rv s="1">
    <fb>3763</fb>
    <v>71</v>
  </rv>
  <rv s="1">
    <fb>7.5999999999999998E-2</fb>
    <v>28</v>
  </rv>
  <rv s="1">
    <fb>0.82</fb>
    <v>70</v>
  </rv>
  <rv s="1">
    <fb>0.94699999999999995</fb>
    <v>70</v>
  </rv>
  <rv s="1">
    <fb>0.91800000000000004</fb>
    <v>70</v>
  </rv>
  <rv s="1">
    <fb>0.89300000000000002</fb>
    <v>70</v>
  </rv>
  <rv s="1">
    <fb>7733611</fb>
    <v>26</v>
  </rv>
  <rv s="1">
    <fb>11120374</fb>
    <v>26</v>
  </rv>
  <rv s="1">
    <fb>4613292</fb>
    <v>26</v>
  </rv>
  <rv s="1">
    <fb>82445</fb>
    <v>29</v>
  </rv>
  <rv s="1">
    <fb>0.88599988565613641</fb>
    <v>27</v>
  </rv>
  <rv s="8">
    <v>73</v>
    <v>German (88.6%)</v>
    <v>69</v>
    <v>1384</v>
    <v>1058</v>
    <v>German (88.6%)</v>
  </rv>
  <rv s="1">
    <fb>0.83524819435968989</fb>
    <v>27</v>
  </rv>
  <rv s="0">
    <v>-1879047936</v>
    <v>Bavarian</v>
    <v>wjson{"t":"e","d":"Language","e":"Bavarian::358vc"}</v>
    <v>en-US</v>
    <v>Languages</v>
  </rv>
  <rv s="8">
    <v>73</v>
    <v>Bavarian (83.525%)</v>
    <v>69</v>
    <v>1386</v>
    <v>1387</v>
    <v>Bavarian (83.525%)</v>
  </rv>
  <rv s="1">
    <fb>3.5881965556662045E-2</fb>
    <v>25</v>
  </rv>
  <rv s="0">
    <v>-1879047936</v>
    <v>Swiss German</v>
    <v>wjson{"t":"e","d":"Language","e":"GermanSwiss::52d23"}</v>
    <v>en-US</v>
    <v>Languages</v>
  </rv>
  <rv s="8">
    <v>73</v>
    <v>Swiss German (3.588%)</v>
    <v>69</v>
    <v>1389</v>
    <v>1390</v>
    <v>Swiss German (3.588%)</v>
  </rv>
  <rv s="1">
    <fb>2.238496421252362E-2</fb>
    <v>25</v>
  </rv>
  <rv s="8">
    <v>73</v>
    <v>Turkish (2.238%)</v>
    <v>69</v>
    <v>1392</v>
    <v>1206</v>
    <v>Turkish (2.238%)</v>
  </rv>
  <rv s="1">
    <fb>1.2319474841120635E-2</fb>
    <v>25</v>
  </rv>
  <rv s="8">
    <v>73</v>
    <v>Croatian (1.232%)</v>
    <v>69</v>
    <v>1394</v>
    <v>1212</v>
    <v>Croatian (1.232%)</v>
  </rv>
  <rv s="1">
    <fb>3.6940483540583578E-3</fb>
    <v>66</v>
  </rv>
  <rv s="0">
    <v>-1879047936</v>
    <v>Slovenian</v>
    <v>wjson{"t":"e","d":"Language","e":"Slovenian::g2d39"}</v>
    <v>en-US</v>
    <v>Languages</v>
  </rv>
  <rv s="8">
    <v>73</v>
    <v>Slovenian (0.369%)</v>
    <v>69</v>
    <v>1396</v>
    <v>1397</v>
    <v>Slovenian (0.369%)</v>
  </rv>
  <rv s="1">
    <fb>3.0978096930584899E-3</fb>
    <v>66</v>
  </rv>
  <rv s="0">
    <v>-1879047936</v>
    <v>Hungarian</v>
    <v>wjson{"t":"e","d":"Language","e":"Hungarian::px9y6"}</v>
    <v>en-US</v>
    <v>Languages</v>
  </rv>
  <rv s="8">
    <v>73</v>
    <v>Hungarian (0.31%)</v>
    <v>69</v>
    <v>1399</v>
    <v>1400</v>
    <v>Hungarian (0.31%)</v>
  </rv>
  <rv s="1">
    <fb>9.6642093899276457E-4</fb>
    <v>67</v>
  </rv>
  <rv s="0">
    <v>-1879047936</v>
    <v>Walser</v>
    <v>wjson{"t":"e","d":"Language","e":"Walser::735r2"}</v>
    <v>en-US</v>
    <v>Languages</v>
  </rv>
  <rv s="8">
    <v>73</v>
    <v>Walser (0.097%)</v>
    <v>69</v>
    <v>1402</v>
    <v>1403</v>
    <v>Walser (0.097%)</v>
  </rv>
  <rv s="2">
    <v>83</v>
  </rv>
  <rv s="0">
    <v>536871168</v>
    <v>Graz</v>
    <v>wjson{"t":"e","d":"City","e":["Graz","Styria","Austria"]}</v>
    <v>en-US</v>
    <v>City</v>
  </rv>
  <rv s="0">
    <v>536871168</v>
    <v>Linz</v>
    <v>wjson{"t":"e","d":"City","e":["Linz","UpperAustria","Austria"]}</v>
    <v>en-US</v>
    <v>City</v>
  </rv>
  <rv s="0">
    <v>536871168</v>
    <v>Salzburg</v>
    <v>wjson{"t":"e","d":"City","e":["Salzburg","Salzburg","Austria"]}</v>
    <v>en-US</v>
    <v>City</v>
  </rv>
  <rv s="0">
    <v>536871168</v>
    <v>Innsbruck</v>
    <v>wjson{"t":"e","d":"City","e":["Innsbruck","Tirol","Austria"]}</v>
    <v>en-US</v>
    <v>City</v>
  </rv>
  <rv s="2">
    <v>84</v>
  </rv>
  <rv s="1">
    <fb>81.7</fb>
    <v>66</v>
  </rv>
  <rv s="4">
    <v>20</v>
    <v>10</v>
    <v>32</v>
    <v>1</v>
    <v>location map</v>
  </rv>
  <rv s="1">
    <fb>1.528640011749269E-2</fb>
    <v>74</v>
  </rv>
  <rv s="1">
    <fb>43.220999999999997</fb>
    <v>66</v>
  </rv>
  <rv s="1">
    <fb>10984000</fb>
    <v>26</v>
  </rv>
  <rv s="2">
    <v>85</v>
  </rv>
  <rv s="1">
    <fb>3.63E-3</fb>
    <v>75</v>
  </rv>
  <rv s="1">
    <fb>8955108</fb>
    <v>26</v>
  </rv>
  <rv s="1">
    <fb>108.66662621800999</fb>
    <v>25</v>
  </rv>
  <rv s="1">
    <fb>0.41253980881678493</fb>
    <v>70</v>
  </rv>
  <rv s="1">
    <fb>334933</fb>
    <v>26</v>
  </rv>
  <rv s="1">
    <fb>10.016529999999999</fb>
    <v>66</v>
  </rv>
  <rv s="1">
    <fb>5.5007E-2</fb>
    <v>74</v>
  </rv>
  <rv s="1">
    <fb>449665433392.68402</fb>
    <v>71</v>
  </rv>
  <rv s="0">
    <v>536871168</v>
    <v>Burgenland, Austria</v>
    <v>wjson{"t":"e","d":"AdministrativeDivision","e":["Burgenland","Austria"]}</v>
    <v>en-US</v>
    <v>City</v>
  </rv>
  <rv s="0">
    <v>536871168</v>
    <v>Carinthia, Austria</v>
    <v>wjson{"t":"e","d":"AdministrativeDivision","e":["Carinthia","Austria"]}</v>
    <v>en-US</v>
    <v>City</v>
  </rv>
  <rv s="0">
    <v>536871168</v>
    <v>Lower Austria, Austria</v>
    <v>wjson{"t":"e","d":"AdministrativeDivision","e":["LowerAustria","Austria"]}</v>
    <v>en-US</v>
    <v>City</v>
  </rv>
  <rv s="0">
    <v>536871168</v>
    <v>Salzburg, Austria</v>
    <v>wjson{"t":"e","d":"AdministrativeDivision","e":["Salzburg","Austria"]}</v>
    <v>en-US</v>
    <v>City</v>
  </rv>
  <rv s="0">
    <v>536871168</v>
    <v>Styria, Austria</v>
    <v>wjson{"t":"e","d":"AdministrativeDivision","e":["Styria","Austria"]}</v>
    <v>en-US</v>
    <v>City</v>
  </rv>
  <rv s="0">
    <v>536871168</v>
    <v>Tirol, Austria</v>
    <v>wjson{"t":"e","d":"AdministrativeDivision","e":["Tirol","Austria"]}</v>
    <v>en-US</v>
    <v>City</v>
  </rv>
  <rv s="0">
    <v>536871168</v>
    <v>Upper Austria, Austria</v>
    <v>wjson{"t":"e","d":"AdministrativeDivision","e":["UpperAustria","Austria"]}</v>
    <v>en-US</v>
    <v>City</v>
  </rv>
  <rv s="0">
    <v>536871168</v>
    <v>Vienna, Austria</v>
    <v>wjson{"t":"e","d":"AdministrativeDivision","e":["Vienna","Austria"]}</v>
    <v>en-US</v>
    <v>City</v>
  </rv>
  <rv s="0">
    <v>536871168</v>
    <v>Vorarlberg, Austria</v>
    <v>wjson{"t":"e","d":"AdministrativeDivision","e":["Vorarlberg","Austria"]}</v>
    <v>en-US</v>
    <v>City</v>
  </rv>
  <rv s="2">
    <v>86</v>
  </rv>
  <rv s="1">
    <fb>0.82345097308048543</fb>
    <v>70</v>
  </rv>
  <rv s="9">
    <v>76</v>
    <v>Christianity (82.345%)</v>
    <v>69</v>
    <v>1435</v>
    <v>Christianity (82.345%)</v>
    <v>Christianity</v>
  </rv>
  <rv s="1">
    <fb>2.954382030192939E-2</fb>
    <v>28</v>
  </rv>
  <rv s="9">
    <v>76</v>
    <v>Islam (2.954%)</v>
    <v>69</v>
    <v>1437</v>
    <v>Islam (2.954%)</v>
    <v>Islam</v>
  </rv>
  <rv s="1">
    <fb>1.0478750451187236E-3</fb>
    <v>75</v>
  </rv>
  <rv s="9">
    <v>76</v>
    <v>Judaism (0.105%)</v>
    <v>69</v>
    <v>1439</v>
    <v>Judaism (0.105%)</v>
    <v>Judaism</v>
  </rv>
  <rv s="1">
    <fb>6.3101559891742159E-4</fb>
    <v>77</v>
  </rv>
  <rv s="9">
    <v>76</v>
    <v>Buddhism (0.063%)</v>
    <v>69</v>
    <v>1441</v>
    <v>Buddhism (0.063%)</v>
    <v>Buddhism</v>
  </rv>
  <rv s="1">
    <fb>4.9074886059444277E-4</fb>
    <v>77</v>
  </rv>
  <rv s="9">
    <v>76</v>
    <v>Bahá'í Faith (0.049%)</v>
    <v>69</v>
    <v>1443</v>
    <v>Bahá'í Faith (0.049%)</v>
    <v>Bahá'í Faith</v>
  </rv>
  <rv s="1">
    <fb>2.9999102243615124E-4</fb>
    <v>77</v>
  </rv>
  <rv s="9">
    <v>76</v>
    <v>Hinduism (0.03%)</v>
    <v>69</v>
    <v>1445</v>
    <v>Hinduism (0.03%)</v>
    <v>Hinduism</v>
  </rv>
  <rv s="1">
    <fb>1.5849279387328681E-4</fb>
    <v>77</v>
  </rv>
  <rv s="9">
    <v>76</v>
    <v>Chinese Universism (0.016%)</v>
    <v>69</v>
    <v>1447</v>
    <v>Chinese Universism (0.016%)</v>
    <v>Chinese Universism</v>
  </rv>
  <rv s="1">
    <fb>4.999850373935854E-5</fb>
    <v>97</v>
  </rv>
  <rv s="9">
    <v>76</v>
    <v>Sikhism (0.005%)</v>
    <v>69</v>
    <v>1449</v>
    <v>Sikhism (0.005%)</v>
    <v>Sikhism</v>
  </rv>
  <rv s="1">
    <fb>4.6919778139644343E-5</fb>
    <v>97</v>
  </rv>
  <rv s="9">
    <v>76</v>
    <v>Confucianism (0.005%)</v>
    <v>69</v>
    <v>1451</v>
    <v>Confucianism (0.005%)</v>
    <v>Confucianism</v>
  </rv>
  <rv s="1">
    <fb>5.0491099835312811E-6</fb>
    <v>30</v>
  </rv>
  <rv s="9">
    <v>76</v>
    <v>Ethnic religions (0.001%)</v>
    <v>69</v>
    <v>1453</v>
    <v>Ethnic religions (0.001%)</v>
    <v>ethnic religions</v>
  </rv>
  <rv s="2">
    <v>87</v>
  </rv>
  <rv s="1">
    <fb>687362</fb>
    <v>26</v>
  </rv>
  <rv s="1">
    <fb>9.3298299999999994</fb>
    <v>67</v>
  </rv>
  <rv s="1">
    <fb>233527</fb>
    <v>26</v>
  </rv>
  <rv s="10">
    <v>78</v>
    <v>Germany (784. km)</v>
    <v>69</v>
    <v>79</v>
    <v>1019</v>
    <v>1314</v>
    <v>Germany (784. km)</v>
  </rv>
  <rv s="1">
    <fb>430</fb>
    <v>25</v>
  </rv>
  <rv s="10">
    <v>78</v>
    <v>Italy (430. km)</v>
    <v>69</v>
    <v>79</v>
    <v>1348</v>
    <v>1460</v>
    <v>Italy (430. km)</v>
  </rv>
  <rv s="1">
    <fb>366</fb>
    <v>25</v>
  </rv>
  <rv s="10">
    <v>78</v>
    <v>Hungary (366. km)</v>
    <v>69</v>
    <v>79</v>
    <v>1347</v>
    <v>1462</v>
    <v>Hungary (366. km)</v>
  </rv>
  <rv s="1">
    <fb>362</fb>
    <v>25</v>
  </rv>
  <rv s="10">
    <v>78</v>
    <v>Czech Republic (362. km)</v>
    <v>69</v>
    <v>79</v>
    <v>1018</v>
    <v>1464</v>
    <v>Czech Republic (362. km)</v>
  </rv>
  <rv s="1">
    <fb>330</fb>
    <v>25</v>
  </rv>
  <rv s="10">
    <v>78</v>
    <v>Slovenia (330. km)</v>
    <v>69</v>
    <v>79</v>
    <v>1350</v>
    <v>1466</v>
    <v>Slovenia (330. km)</v>
  </rv>
  <rv s="1">
    <fb>164</fb>
    <v>25</v>
  </rv>
  <rv s="10">
    <v>78</v>
    <v>Switzerland (164. km)</v>
    <v>69</v>
    <v>79</v>
    <v>1164</v>
    <v>1468</v>
    <v>Switzerland (164. km)</v>
  </rv>
  <rv s="10">
    <v>78</v>
    <v>Slovakia (91. km)</v>
    <v>69</v>
    <v>79</v>
    <v>1020</v>
    <v>1139</v>
    <v>Slovakia (91. km)</v>
  </rv>
  <rv s="1">
    <fb>35</fb>
    <v>66</v>
  </rv>
  <rv s="10">
    <v>78</v>
    <v>Liechtenstein (35. km)</v>
    <v>69</v>
    <v>79</v>
    <v>1349</v>
    <v>1471</v>
    <v>Liechtenstein (35. km)</v>
  </rv>
  <rv s="2">
    <v>88</v>
  </rv>
  <rv s="1">
    <fb>3772429</fb>
    <v>26</v>
  </rv>
  <rv s="1">
    <fb>361797</fb>
    <v>26</v>
  </rv>
  <rv s="2">
    <v>89</v>
  </rv>
  <rv s="1">
    <fb>83871</fb>
    <v>29</v>
  </rv>
  <rv s="1">
    <fb>107262</fb>
    <v>26</v>
  </rv>
  <rv s="1">
    <fb>1411671</fb>
    <v>26</v>
  </rv>
  <rv s="1">
    <fb>107112</fb>
    <v>26</v>
  </rv>
  <rv s="1">
    <fb>5240983</fb>
    <v>26</v>
  </rv>
  <rv s="1">
    <fb>40</fb>
    <v>26</v>
  </rv>
  <rv s="1">
    <fb>4.6739997863769499E-2</fb>
    <v>74</v>
  </rv>
  <rv s="19">
    <v>#VALUE!</v>
    <v>en-US</v>
    <v>wjson{"t":"e","d":"Country","e":"Austria"}</v>
    <v>536871168</v>
    <v>1</v>
    <v>99</v>
    <v>100</v>
    <v>Austria</v>
    <v>8</v>
    <v>49</v>
    <v>City</v>
    <v>10</v>
    <v>50</v>
    <v>64</v>
    <v>1343</v>
    <v>1344</v>
    <v>1345</v>
    <v>1346</v>
    <v>1017</v>
    <v>1351</v>
    <v>43</v>
    <v>1352</v>
    <v>221</v>
    <v>1353</v>
    <v>AT</v>
    <v>1354</v>
    <v>1355</v>
    <v>1356</v>
    <v>1357</v>
    <v>1367</v>
    <v>1368</v>
    <v>1369</v>
    <v>Republic of Austria</v>
    <v>1370</v>
    <v>1371</v>
    <v>1372</v>
    <v>1373</v>
    <v>1044</v>
    <v>1374</v>
    <v>1375</v>
    <v>1376</v>
    <v>1377</v>
    <v>1378</v>
    <v>1379</v>
    <v>.at</v>
    <v>1380</v>
    <v>1381</v>
    <v>AUSTRIA</v>
    <v>1382</v>
    <v>1383</v>
    <v>1405</v>
    <v>1410</v>
    <v>A</v>
    <v>1411</v>
    <v>1412</v>
    <v>1413</v>
    <v>1414</v>
    <v>1415</v>
    <v>Austria</v>
    <v>Austrian</v>
    <v>1416</v>
    <v>1417</v>
    <v>1418</v>
    <v>1419</v>
    <v>1420</v>
    <v>1421</v>
    <v>1422</v>
    <v>1423</v>
    <v>1424</v>
    <v>1434</v>
    <v>1455</v>
    <v>1456</v>
    <v>1457</v>
    <v>1458</v>
    <v>1473</v>
    <v>1474</v>
    <v>1475</v>
    <v>1476</v>
    <v>1477</v>
    <v>1478</v>
    <v>1479</v>
    <v>1480</v>
    <v>1481</v>
    <v>AUT</v>
    <v>1482</v>
    <v>1483</v>
    <v>Austria</v>
    <v>Austria, officially the Republic of Austria, is a landlocked East Alpine country in the southern part of Central Europe. It is composed of nine federated states (Bundesländer), one of which is Vienna, Austria's capital and its largest city.</v>
    <v>country/region</v>
  </rv>
  <rv s="1">
    <fb>60616</fb>
    <v>29</v>
  </rv>
  <rv s="1">
    <fb>54459</fb>
    <v>29</v>
  </rv>
  <rv s="1">
    <fb>0.56982608285808545</fb>
    <v>65</v>
  </rv>
  <rv s="1">
    <fb>17.12</fb>
    <v>66</v>
  </rv>
  <rv s="1">
    <fb>9.6999999999999993</fb>
    <v>67</v>
  </rv>
  <rv s="2">
    <v>90</v>
  </rv>
  <rv s="0">
    <v>536871168</v>
    <v>Copenhagen</v>
    <v>wjson{"t":"e","d":"City","e":["Copenhagen","Copenhagen","Denmark"]}</v>
    <v>en-US</v>
    <v>City</v>
  </rv>
  <rv s="1">
    <fb>7314</fb>
    <v>27</v>
  </rv>
  <rv s="1">
    <fb>0.758131572511619</fb>
    <v>70</v>
  </rv>
  <rv s="0">
    <v>536871168</v>
    <v>Faroe Islands</v>
    <v>wjson{"t":"e","d":"Country","e":"FaroeIslands"}</v>
    <v>en-US</v>
    <v>City</v>
  </rv>
  <rv s="0">
    <v>536871168</v>
    <v>Greenland</v>
    <v>wjson{"t":"e","d":"Country","e":"Greenland"}</v>
    <v>en-US</v>
    <v>City</v>
  </rv>
  <rv s="2">
    <v>91</v>
  </rv>
  <rv s="1">
    <fb>2877752</fb>
    <v>26</v>
  </rv>
  <rv s="1">
    <fb>62908</fb>
    <v>26</v>
  </rv>
  <rv s="1">
    <fb>531463</fb>
    <v>26</v>
  </rv>
  <rv s="1">
    <fb>2283381</fb>
    <v>26</v>
  </rv>
  <rv s="1">
    <fb>0.88700000000000001</fb>
    <v>70</v>
  </rv>
  <rv s="7">
    <v>68</v>
    <v>Danish (88.7%)</v>
    <v>69</v>
    <v>Danish</v>
    <v>1501</v>
    <v>Danish (88.7%)</v>
  </rv>
  <rv s="1">
    <fb>0.113</fb>
    <v>70</v>
  </rv>
  <rv s="7">
    <v>68</v>
    <v>Other (11.3%)</v>
    <v>69</v>
    <v>other</v>
    <v>1503</v>
    <v>Other (11.3%)</v>
  </rv>
  <rv s="2">
    <v>92</v>
  </rv>
  <rv s="1">
    <fb>2534348</fb>
    <v>26</v>
  </rv>
  <rv s="3">
    <v>21</v>
    <v>10</v>
    <v>0</v>
    <v>flag of Denmark</v>
  </rv>
  <rv s="1">
    <fb>348078018463.90503</fb>
    <v>71</v>
  </rv>
  <rv s="1">
    <fb>348124923446.60498</fb>
    <v>71</v>
  </rv>
  <rv s="1">
    <fb>59822.0929608968</fb>
    <v>72</v>
  </rv>
  <rv s="1">
    <fb>2.36584645609345</fb>
    <v>67</v>
  </rv>
  <rv s="1">
    <fb>0.28699999999999998</fb>
    <v>70</v>
  </rv>
  <rv s="1">
    <fb>3504</fb>
    <v>71</v>
  </rv>
  <rv s="1">
    <fb>0.92900000000000005</fb>
    <v>70</v>
  </rv>
  <rv s="1">
    <fb>0.92100000000000004</fb>
    <v>70</v>
  </rv>
  <rv s="1">
    <fb>0.92500000000000004</fb>
    <v>70</v>
  </rv>
  <rv s="1">
    <fb>5638320</fb>
    <v>26</v>
  </rv>
  <rv s="1">
    <fb>13228989</fb>
    <v>26</v>
  </rv>
  <rv s="1">
    <fb>3026441</fb>
    <v>26</v>
  </rv>
  <rv s="1">
    <fb>42434</fb>
    <v>29</v>
  </rv>
  <rv s="1">
    <fb>0.9187621334024243</fb>
    <v>27</v>
  </rv>
  <rv s="8">
    <v>73</v>
    <v>Danish (91.876%)</v>
    <v>69</v>
    <v>1521</v>
    <v>1240</v>
    <v>Danish (91.876%)</v>
  </rv>
  <rv s="1">
    <fb>8.342360171294012E-3</fb>
    <v>66</v>
  </rv>
  <rv s="0">
    <v>-1879047936</v>
    <v>Faroese</v>
    <v>wjson{"t":"e","d":"Language","e":"Faroese::86cfh"}</v>
    <v>en-US</v>
    <v>Languages</v>
  </rv>
  <rv s="8">
    <v>73</v>
    <v>Faroese (0.834%)</v>
    <v>69</v>
    <v>1523</v>
    <v>1524</v>
    <v>Faroese (0.834%)</v>
  </rv>
  <rv s="1">
    <fb>4.7591878510245579E-3</fb>
    <v>66</v>
  </rv>
  <rv s="8">
    <v>73</v>
    <v>German (0.476%)</v>
    <v>69</v>
    <v>1526</v>
    <v>1058</v>
    <v>German (0.476%)</v>
  </rv>
  <rv s="1">
    <fb>6.4313349338169688E-4</fb>
    <v>67</v>
  </rv>
  <rv s="0">
    <v>-1879047936</v>
    <v>Danish Sign Language</v>
    <v>wjson{"t":"e","d":"Language","e":"DanishSignLanguage::85c38"}</v>
    <v>en-US</v>
    <v>Languages</v>
  </rv>
  <rv s="8">
    <v>73</v>
    <v>Danish Sign Language (0.064%)</v>
    <v>69</v>
    <v>1528</v>
    <v>1529</v>
    <v>Danish Sign Language (0.064%)</v>
  </rv>
  <rv s="2">
    <v>93</v>
  </rv>
  <rv s="0">
    <v>536871168</v>
    <v>Arhus</v>
    <v>wjson{"t":"e","d":"City","e":["Arhus","Arhus","Denmark"]}</v>
    <v>en-US</v>
    <v>City</v>
  </rv>
  <rv s="0">
    <v>536871168</v>
    <v>Odense</v>
    <v>wjson{"t":"e","d":"City","e":["Odense","Fyn","Denmark"]}</v>
    <v>en-US</v>
    <v>City</v>
  </rv>
  <rv s="0">
    <v>536871168</v>
    <v>Aalborg</v>
    <v>wjson{"t":"e","d":"City","e":["Aalborg","Nordjylland","Denmark"]}</v>
    <v>en-US</v>
    <v>City</v>
  </rv>
  <rv s="0">
    <v>536871168</v>
    <v>Frederiksberg</v>
    <v>wjson{"t":"e","d":"City","e":["Frederiksberg","Hovedstaden","Denmark"]}</v>
    <v>en-US</v>
    <v>City</v>
  </rv>
  <rv s="2">
    <v>94</v>
  </rv>
  <rv s="1">
    <fb>81</fb>
    <v>66</v>
  </rv>
  <rv s="4">
    <v>22</v>
    <v>10</v>
    <v>32</v>
    <v>1</v>
    <v>location map</v>
  </rv>
  <rv s="1">
    <fb>1.6604281069870049E-2</fb>
    <v>74</v>
  </rv>
  <rv s="1">
    <fb>41.603000000000002</fb>
    <v>66</v>
  </rv>
  <rv s="1">
    <fb>7197000</fb>
    <v>26</v>
  </rv>
  <rv s="2">
    <v>95</v>
  </rv>
  <rv s="1">
    <fb>3.5700000000000003E-3</fb>
    <v>75</v>
  </rv>
  <rv s="1">
    <fb>5771877</fb>
    <v>26</v>
  </rv>
  <rv s="1">
    <fb>136.03292481734599</fb>
    <v>25</v>
  </rv>
  <rv s="1">
    <fb>0.429153163832595</fb>
    <v>70</v>
  </rv>
  <rv s="1">
    <fb>472523</fb>
    <v>26</v>
  </rv>
  <rv s="1">
    <fb>10.73738</fb>
    <v>66</v>
  </rv>
  <rv s="1">
    <fb>7.63485E-2</fb>
    <v>74</v>
  </rv>
  <rv s="1">
    <fb>379063757871.59497</fb>
    <v>71</v>
  </rv>
  <rv s="0">
    <v>536871168</v>
    <v>Hovedstaden, Denmark</v>
    <v>wjson{"t":"e","d":"AdministrativeDivision","e":["Hovedstaden","Denmark"]}</v>
    <v>en-US</v>
    <v>City</v>
  </rv>
  <rv s="0">
    <v>536871168</v>
    <v>Midtjylland, Denmark</v>
    <v>wjson{"t":"e","d":"AdministrativeDivision","e":["Midtjylland","Denmark"]}</v>
    <v>en-US</v>
    <v>City</v>
  </rv>
  <rv s="0">
    <v>536871168</v>
    <v>Nordjylland, Denmark</v>
    <v>wjson{"t":"e","d":"AdministrativeDivision","e":["Nordjylland","Denmark"]}</v>
    <v>en-US</v>
    <v>City</v>
  </rv>
  <rv s="0">
    <v>536871168</v>
    <v>Sjaælland, Denmark</v>
    <v>wjson{"t":"e","d":"AdministrativeDivision","e":["Sjaaelland","Denmark"]}</v>
    <v>en-US</v>
    <v>City</v>
  </rv>
  <rv s="0">
    <v>536871168</v>
    <v>Syddanmark, Denmark</v>
    <v>wjson{"t":"e","d":"AdministrativeDivision","e":["Syddanmark","Denmark"]}</v>
    <v>en-US</v>
    <v>City</v>
  </rv>
  <rv s="2">
    <v>96</v>
  </rv>
  <rv s="1">
    <fb>0.87761245854640391</fb>
    <v>70</v>
  </rv>
  <rv s="9">
    <v>76</v>
    <v>Christianity (87.761%)</v>
    <v>69</v>
    <v>1557</v>
    <v>Christianity (87.761%)</v>
    <v>Christianity</v>
  </rv>
  <rv s="1">
    <fb>2.1200473861488357E-2</fb>
    <v>28</v>
  </rv>
  <rv s="9">
    <v>76</v>
    <v>Islam (2.12%)</v>
    <v>69</v>
    <v>1559</v>
    <v>Islam (2.12%)</v>
    <v>Islam</v>
  </rv>
  <rv s="1">
    <fb>1.2780519687905019E-3</fb>
    <v>75</v>
  </rv>
  <rv s="9">
    <v>76</v>
    <v>Judaism (0.128%)</v>
    <v>69</v>
    <v>1561</v>
    <v>Judaism (0.128%)</v>
    <v>Judaism</v>
  </rv>
  <rv s="1">
    <fb>7.1506292776583218E-4</fb>
    <v>77</v>
  </rv>
  <rv s="9">
    <v>76</v>
    <v>Hinduism (0.072%)</v>
    <v>69</v>
    <v>1563</v>
    <v>Hinduism (0.072%)</v>
    <v>Hinduism</v>
  </rv>
  <rv s="1">
    <fb>6.8553942594428785E-4</fb>
    <v>77</v>
  </rv>
  <rv s="9">
    <v>76</v>
    <v>Buddhism (0.069%)</v>
    <v>69</v>
    <v>1565</v>
    <v>Buddhism (0.069%)</v>
    <v>Buddhism</v>
  </rv>
  <rv s="1">
    <fb>3.3274286329690246E-4</fb>
    <v>77</v>
  </rv>
  <rv s="9">
    <v>76</v>
    <v>Bahá'í Faith (0.033%)</v>
    <v>69</v>
    <v>1567</v>
    <v>Bahá'í Faith (0.033%)</v>
    <v>Bahá'í Faith</v>
  </rv>
  <rv s="2">
    <v>97</v>
  </rv>
  <rv s="1">
    <fb>534080</fb>
    <v>26</v>
  </rv>
  <rv s="1">
    <fb>11.29034</fb>
    <v>66</v>
  </rv>
  <rv s="1">
    <fb>1612517</fb>
    <v>26</v>
  </rv>
  <rv s="10">
    <v>78</v>
    <v>Germany (68. km)</v>
    <v>69</v>
    <v>79</v>
    <v>1019</v>
    <v>1329</v>
    <v>Germany (68. km)</v>
  </rv>
  <rv s="2">
    <v>98</v>
  </rv>
  <rv s="1">
    <fb>1131063.9869299999</fb>
    <v>26</v>
  </rv>
  <rv s="1">
    <fb>240536</fb>
    <v>26</v>
  </rv>
  <rv s="2">
    <v>99</v>
  </rv>
  <rv s="1">
    <fb>43094</fb>
    <v>29</v>
  </rv>
  <rv s="1">
    <fb>72361</fb>
    <v>29</v>
  </rv>
  <rv s="1">
    <fb>1148085</fb>
    <v>26</v>
  </rv>
  <rv s="1">
    <fb>92588</fb>
    <v>26</v>
  </rv>
  <rv s="1">
    <fb>2528287</fb>
    <v>26</v>
  </rv>
  <rv s="1">
    <fb>208</fb>
    <v>26</v>
  </rv>
  <rv s="1">
    <fb>4.9130001068115201E-2</fb>
    <v>74</v>
  </rv>
  <rv s="15">
    <v>#VALUE!</v>
    <v>en-US</v>
    <v>wjson{"t":"e","d":"Country","e":"Denmark"}</v>
    <v>536871168</v>
    <v>1</v>
    <v>91</v>
    <v>92</v>
    <v>Denmark</v>
    <v>8</v>
    <v>49</v>
    <v>City</v>
    <v>10</v>
    <v>50</v>
    <v>64</v>
    <v>1485</v>
    <v>1486</v>
    <v>1487</v>
    <v>1488</v>
    <v>1489</v>
    <v>1490</v>
    <v>45</v>
    <v>1491</v>
    <v>1492</v>
    <v>1493</v>
    <v>DK</v>
    <v>1496</v>
    <v>1497</v>
    <v>1498</v>
    <v>1499</v>
    <v>1500</v>
    <v>1505</v>
    <v>1506</v>
    <v>1507</v>
    <v>Kingdom of Denmark</v>
    <v>1508</v>
    <v>1509</v>
    <v>1510</v>
    <v>1511</v>
    <v>1512</v>
    <v>1513</v>
    <v>720</v>
    <v>1197</v>
    <v>1514</v>
    <v>1515</v>
    <v>1516</v>
    <v>.dk</v>
    <v>1517</v>
    <v>1518</v>
    <v>DENMARK</v>
    <v>1519</v>
    <v>1520</v>
    <v>1531</v>
    <v>1536</v>
    <v>DK</v>
    <v>1537</v>
    <v>148</v>
    <v>1538</v>
    <v>1539</v>
    <v>1540</v>
    <v>1541</v>
    <v>Denmark</v>
    <v>Danish</v>
    <v>1542</v>
    <v>1543</v>
    <v>1544</v>
    <v>1545</v>
    <v>1546</v>
    <v>1547</v>
    <v>1548</v>
    <v>1549</v>
    <v>1550</v>
    <v>1556</v>
    <v>1569</v>
    <v>1570</v>
    <v>1571</v>
    <v>1572</v>
    <v>1574</v>
    <v>1575</v>
    <v>1576</v>
    <v>1577</v>
    <v>1578</v>
    <v>1579</v>
    <v>1580</v>
    <v>1581</v>
    <v>1582</v>
    <v>DNK</v>
    <v>1583</v>
    <v>1584</v>
    <v>Denmark</v>
    <v>Denmark, officially the Kingdom of Denmark, is a Nordic country in Northern Europe.</v>
    <v>country/region</v>
  </rv>
  <rv s="1">
    <fb>761031</fb>
    <v>26</v>
  </rv>
  <rv s="1">
    <fb>584370</fb>
    <v>26</v>
  </rv>
  <rv s="1">
    <fb>0.33257450406385802</fb>
    <v>65</v>
  </rv>
  <rv s="1">
    <fb>12.61</fb>
    <v>66</v>
  </rv>
  <rv s="1">
    <fb>2.5499999999999998</fb>
    <v>67</v>
  </rv>
  <rv s="0">
    <v>536871168</v>
    <v>Andorra</v>
    <v>wjson{"t":"e","d":"Country","e":"Andorra"}</v>
    <v>en-US</v>
    <v>City</v>
  </rv>
  <rv s="0">
    <v>536871168</v>
    <v>Monaco</v>
    <v>wjson{"t":"e","d":"Country","e":"Monaco"}</v>
    <v>en-US</v>
    <v>City</v>
  </rv>
  <rv s="0">
    <v>536871168</v>
    <v>Spain</v>
    <v>wjson{"t":"e","d":"Country","e":"Spain"}</v>
    <v>en-US</v>
    <v>City</v>
  </rv>
  <rv s="2">
    <v>100</v>
  </rv>
  <rv s="0">
    <v>536871168</v>
    <v>Paris</v>
    <v>wjson{"t":"e","d":"City","e":["Paris","IleDeFrance","France"]}</v>
    <v>en-US</v>
    <v>City</v>
  </rv>
  <rv s="1">
    <fb>3427</fb>
    <v>27</v>
  </rv>
  <rv s="1">
    <fb>1.1082549228829199</fb>
    <v>67</v>
  </rv>
  <rv s="0">
    <v>536871168</v>
    <v>French Guiana</v>
    <v>wjson{"t":"e","d":"Country","e":"FrenchGuiana"}</v>
    <v>en-US</v>
    <v>City</v>
  </rv>
  <rv s="0">
    <v>536871168</v>
    <v>French Polynesia</v>
    <v>wjson{"t":"e","d":"Country","e":"FrenchPolynesia"}</v>
    <v>en-US</v>
    <v>City</v>
  </rv>
  <rv s="0">
    <v>536871168</v>
    <v>French Southern And Antarctic lands</v>
    <v>wjson{"t":"e","d":"Country","e":"FrenchSouthernAndAntarcticLands"}</v>
    <v>en-US</v>
    <v>City</v>
  </rv>
  <rv s="0">
    <v>536871168</v>
    <v>Guadeloupe</v>
    <v>wjson{"t":"e","d":"Country","e":"Guadeloupe"}</v>
    <v>en-US</v>
    <v>City</v>
  </rv>
  <rv s="0">
    <v>536871168</v>
    <v>Martinique</v>
    <v>wjson{"t":"e","d":"Country","e":"Martinique"}</v>
    <v>en-US</v>
    <v>City</v>
  </rv>
  <rv s="0">
    <v>536871168</v>
    <v>Mayotte</v>
    <v>wjson{"t":"e","d":"Country","e":"Mayotte"}</v>
    <v>en-US</v>
    <v>City</v>
  </rv>
  <rv s="0">
    <v>536871168</v>
    <v>New Caledonia</v>
    <v>wjson{"t":"e","d":"Country","e":"NewCaledonia"}</v>
    <v>en-US</v>
    <v>City</v>
  </rv>
  <rv s="0">
    <v>536871168</v>
    <v>Réunion</v>
    <v>wjson{"t":"e","d":"Country","e":"Reunion"}</v>
    <v>en-US</v>
    <v>City</v>
  </rv>
  <rv s="0">
    <v>536871168</v>
    <v>Saint Barthelemy</v>
    <v>wjson{"t":"e","d":"Country","e":"SaintBarthelemy"}</v>
    <v>en-US</v>
    <v>City</v>
  </rv>
  <rv s="0">
    <v>536871168</v>
    <v>Saint Martin</v>
    <v>wjson{"t":"e","d":"Country","e":"SaintMartin"}</v>
    <v>en-US</v>
    <v>City</v>
  </rv>
  <rv s="0">
    <v>536871168</v>
    <v>Saint Pierre and Miquelon</v>
    <v>wjson{"t":"e","d":"Country","e":"SaintPierreMiquelon"}</v>
    <v>en-US</v>
    <v>City</v>
  </rv>
  <rv s="0">
    <v>536871168</v>
    <v>Wallis and Futuna Islands</v>
    <v>wjson{"t":"e","d":"Country","e":"WallisFutuna"}</v>
    <v>en-US</v>
    <v>City</v>
  </rv>
  <rv s="2">
    <v>101</v>
  </rv>
  <rv s="1">
    <fb>27825767</fb>
    <v>26</v>
  </rv>
  <rv s="1">
    <fb>679784</fb>
    <v>26</v>
  </rv>
  <rv s="1">
    <fb>5589084</fb>
    <v>26</v>
  </rv>
  <rv s="1">
    <fb>21556900</fb>
    <v>26</v>
  </rv>
  <rv s="1">
    <fb>0.85</fb>
    <v>70</v>
  </rv>
  <rv s="7">
    <v>68</v>
    <v>White (85.%)</v>
    <v>69</v>
    <v>white</v>
    <v>1615</v>
    <v>White (85.%)</v>
  </rv>
  <rv s="1">
    <fb>0.1</fb>
    <v>28</v>
  </rv>
  <rv s="7">
    <v>68</v>
    <v>North African (10.%)</v>
    <v>69</v>
    <v>North African</v>
    <v>1617</v>
    <v>North African (10.%)</v>
  </rv>
  <rv s="1">
    <fb>3.3000000000000002E-2</fb>
    <v>28</v>
  </rv>
  <rv s="7">
    <v>68</v>
    <v>Black (3.3%)</v>
    <v>69</v>
    <v>black</v>
    <v>1619</v>
    <v>Black (3.3%)</v>
  </rv>
  <rv s="7">
    <v>68</v>
    <v>Asian (1.7%)</v>
    <v>69</v>
    <v>Asian</v>
    <v>416</v>
    <v>Asian (1.7%)</v>
  </rv>
  <rv s="2">
    <v>102</v>
  </rv>
  <rv s="1">
    <fb>29100000</fb>
    <v>26</v>
  </rv>
  <rv s="3">
    <v>23</v>
    <v>10</v>
    <v>0</v>
    <v>flag of France</v>
  </rv>
  <rv s="1">
    <fb>2715518274227.4502</fb>
    <v>71</v>
  </rv>
  <rv s="1">
    <fb>3315117580574.8398</fb>
    <v>71</v>
  </rv>
  <rv s="1">
    <fb>40493.928572045603</fb>
    <v>72</v>
  </rv>
  <rv s="1">
    <fb>1.5085940345286999</fb>
    <v>67</v>
  </rv>
  <rv s="1">
    <fb>0.316</fb>
    <v>70</v>
  </rv>
  <rv s="1">
    <fb>3700</fb>
    <v>71</v>
  </rv>
  <rv s="1">
    <fb>7.2999999999999995E-2</fb>
    <v>28</v>
  </rv>
  <rv s="1">
    <fb>0.83899999999999997</fb>
    <v>70</v>
  </rv>
  <rv s="1">
    <fb>0.89800000000000002</fb>
    <v>70</v>
  </rv>
  <rv s="1">
    <fb>54940968</fb>
    <v>26</v>
  </rv>
  <rv s="1">
    <fb>82173515</fb>
    <v>26</v>
  </rv>
  <rv s="1">
    <fb>30386432</fb>
    <v>26</v>
  </rv>
  <rv s="1">
    <fb>549970</fb>
    <v>26</v>
  </rv>
  <rv s="0">
    <v>536871168</v>
    <v>Marseille</v>
    <v>wjson{"t":"e","d":"City","e":["Marseille","ProvenceAlpesCoteDAzur","France"]}</v>
    <v>en-US</v>
    <v>City</v>
  </rv>
  <rv s="0">
    <v>536871168</v>
    <v>Lyon</v>
    <v>wjson{"t":"e","d":"City","e":["Lyon","RhoneAlpes","France"]}</v>
    <v>en-US</v>
    <v>City</v>
  </rv>
  <rv s="0">
    <v>536871168</v>
    <v>Toulouse</v>
    <v>wjson{"t":"e","d":"City","e":["Toulouse","MidiPyrenees","France"]}</v>
    <v>en-US</v>
    <v>City</v>
  </rv>
  <rv s="2">
    <v>103</v>
  </rv>
  <rv s="1">
    <fb>82</fb>
    <v>66</v>
  </rv>
  <rv s="4">
    <v>24</v>
    <v>10</v>
    <v>32</v>
    <v>1</v>
    <v>location map</v>
  </rv>
  <rv s="1">
    <fb>4.3638080794067211E-2</fb>
    <v>74</v>
  </rv>
  <rv s="1">
    <fb>41.195</fb>
    <v>66</v>
  </rv>
  <rv s="1">
    <fb>70422000</fb>
    <v>26</v>
  </rv>
  <rv s="2">
    <v>104</v>
  </rv>
  <rv s="1">
    <fb>3.3700000000000002E-3</fb>
    <v>75</v>
  </rv>
  <rv s="1">
    <fb>65129731</fb>
    <v>26</v>
  </rv>
  <rv s="1">
    <fb>118.946029363153</fb>
    <v>25</v>
  </rv>
  <rv s="1">
    <fb>0.140234217742883</fb>
    <v>70</v>
  </rv>
  <rv s="1">
    <fb>4309942</fb>
    <v>26</v>
  </rv>
  <rv s="1">
    <fb>18.176600000000001</fb>
    <v>66</v>
  </rv>
  <rv s="1">
    <fb>5.4325900000000003E-2</fb>
    <v>74</v>
  </rv>
  <rv s="1">
    <fb>2971919320779.9302</fb>
    <v>71</v>
  </rv>
  <rv s="0">
    <v>536871168</v>
    <v>Auvergne-Rhône-Alpes, France</v>
    <v>wjson{"t":"e","d":"AdministrativeDivision","e":["AuvergneRhoneAlpes","France"]}</v>
    <v>en-US</v>
    <v>City</v>
  </rv>
  <rv s="0">
    <v>536871168</v>
    <v>Bourgogne-Franche-Comté, France</v>
    <v>wjson{"t":"e","d":"AdministrativeDivision","e":["BourgogneFrancheComte","France"]}</v>
    <v>en-US</v>
    <v>City</v>
  </rv>
  <rv s="0">
    <v>536871168</v>
    <v>Bretagne, France</v>
    <v>wjson{"t":"e","d":"AdministrativeDivision","e":["Bretagne","France"]}</v>
    <v>en-US</v>
    <v>City</v>
  </rv>
  <rv s="0">
    <v>536871168</v>
    <v>Centre‐Val de Loire, France</v>
    <v>wjson{"t":"e","d":"AdministrativeDivision","e":["Centre","France"]}</v>
    <v>en-US</v>
    <v>City</v>
  </rv>
  <rv s="0">
    <v>536871168</v>
    <v>Corse, France</v>
    <v>wjson{"t":"e","d":"AdministrativeDivision","e":["Corse","France"]}</v>
    <v>en-US</v>
    <v>City</v>
  </rv>
  <rv s="0">
    <v>536871168</v>
    <v>Grand Est, France</v>
    <v>wjson{"t":"e","d":"AdministrativeDivision","e":["GrandEst","France"]}</v>
    <v>en-US</v>
    <v>City</v>
  </rv>
  <rv s="0">
    <v>536871168</v>
    <v>Hauts-de-France, France</v>
    <v>wjson{"t":"e","d":"AdministrativeDivision","e":["HautsdeFrance","France"]}</v>
    <v>en-US</v>
    <v>City</v>
  </rv>
  <rv s="0">
    <v>536871168</v>
    <v>Ile‐de‐France, France</v>
    <v>wjson{"t":"e","d":"AdministrativeDivision","e":["IleDeFrance","France"]}</v>
    <v>en-US</v>
    <v>City</v>
  </rv>
  <rv s="0">
    <v>536871168</v>
    <v>Normandy, France</v>
    <v>wjson{"t":"e","d":"AdministrativeDivision","e":["Normandy","France"]}</v>
    <v>en-US</v>
    <v>City</v>
  </rv>
  <rv s="0">
    <v>536871168</v>
    <v>Nouvelle-Aquitaine, France</v>
    <v>wjson{"t":"e","d":"AdministrativeDivision","e":["NouvelleAquitaine","France"]}</v>
    <v>en-US</v>
    <v>City</v>
  </rv>
  <rv s="0">
    <v>536871168</v>
    <v>Occitanie, France</v>
    <v>wjson{"t":"e","d":"AdministrativeDivision","e":["Occitanie","France"]}</v>
    <v>en-US</v>
    <v>City</v>
  </rv>
  <rv s="0">
    <v>536871168</v>
    <v>Pays‐de‐la‐Loire, France</v>
    <v>wjson{"t":"e","d":"AdministrativeDivision","e":["PaysDeLaLoire","France"]}</v>
    <v>en-US</v>
    <v>City</v>
  </rv>
  <rv s="0">
    <v>536871168</v>
    <v>Provence‐Alpes‐Cote‐d'Azur, France</v>
    <v>wjson{"t":"e","d":"AdministrativeDivision","e":["ProvenceAlpesCoteDAzur","France"]}</v>
    <v>en-US</v>
    <v>City</v>
  </rv>
  <rv s="2">
    <v>105</v>
  </rv>
  <rv s="1">
    <fb>0.69278308508161623</fb>
    <v>70</v>
  </rv>
  <rv s="9">
    <v>76</v>
    <v>Christianity (69.278%)</v>
    <v>69</v>
    <v>1670</v>
    <v>Christianity (69.278%)</v>
    <v>Christianity</v>
  </rv>
  <rv s="1">
    <fb>8.2098619405540613E-2</fb>
    <v>28</v>
  </rv>
  <rv s="9">
    <v>76</v>
    <v>Islam (8.21%)</v>
    <v>69</v>
    <v>1672</v>
    <v>Islam (8.21%)</v>
    <v>Islam</v>
  </rv>
  <rv s="1">
    <fb>1.0000000988287247E-2</fb>
    <v>28</v>
  </rv>
  <rv s="9">
    <v>76</v>
    <v>Judaism (1.%)</v>
    <v>69</v>
    <v>1674</v>
    <v>Judaism (1.%)</v>
    <v>Judaism</v>
  </rv>
  <rv s="1">
    <fb>7.5887283467499364E-3</fb>
    <v>75</v>
  </rv>
  <rv s="9">
    <v>76</v>
    <v>Buddhism (0.759%)</v>
    <v>69</v>
    <v>1676</v>
    <v>Buddhism (0.759%)</v>
    <v>Buddhism</v>
  </rv>
  <rv s="1">
    <fb>2.2827952993237119E-3</fb>
    <v>75</v>
  </rv>
  <rv s="9">
    <v>76</v>
    <v>Chinese Universism (0.228%)</v>
    <v>69</v>
    <v>1678</v>
    <v>Chinese Universism (0.228%)</v>
    <v>Chinese Universism</v>
  </rv>
  <rv s="1">
    <fb>1.751607375086998E-3</fb>
    <v>75</v>
  </rv>
  <rv s="9">
    <v>76</v>
    <v>Ethnic religions (0.175%)</v>
    <v>69</v>
    <v>1680</v>
    <v>Ethnic religions (0.175%)</v>
    <v>ethnic religions</v>
  </rv>
  <rv s="1">
    <fb>7.550020429544557E-4</fb>
    <v>77</v>
  </rv>
  <rv s="9">
    <v>76</v>
    <v>Hinduism (0.076%)</v>
    <v>69</v>
    <v>1682</v>
    <v>Hinduism (0.076%)</v>
    <v>Hinduism</v>
  </rv>
  <rv s="1">
    <fb>3.9999279209167274E-4</fb>
    <v>77</v>
  </rv>
  <rv s="9">
    <v>76</v>
    <v>Spiritism (0.04%)</v>
    <v>69</v>
    <v>1684</v>
    <v>Spiritism (0.04%)</v>
    <v>Spiritism</v>
  </rv>
  <rv s="1">
    <fb>7.0300166226620794E-5</fb>
    <v>97</v>
  </rv>
  <rv s="9">
    <v>76</v>
    <v>Bahá'í Faith (0.007%)</v>
    <v>69</v>
    <v>1686</v>
    <v>Bahá'í Faith (0.007%)</v>
    <v>Bahá'í Faith</v>
  </rv>
  <rv s="1">
    <fb>9.9981726568788231E-6</fb>
    <v>30</v>
  </rv>
  <rv s="9">
    <v>76</v>
    <v>Zoroastrianism (0.001%)</v>
    <v>69</v>
    <v>1688</v>
    <v>Zoroastrianism (0.001%)</v>
    <v>Zoroastrianism</v>
  </rv>
  <rv s="2">
    <v>106</v>
  </rv>
  <rv s="1">
    <fb>6058330</fb>
    <v>26</v>
  </rv>
  <rv s="1">
    <fb>12.9392</fb>
    <v>66</v>
  </rv>
  <rv s="1">
    <fb>1971311</fb>
    <v>26</v>
  </rv>
  <rv s="1">
    <fb>623</fb>
    <v>25</v>
  </rv>
  <rv s="10">
    <v>78</v>
    <v>Spain (623. km)</v>
    <v>69</v>
    <v>79</v>
    <v>1593</v>
    <v>1694</v>
    <v>Spain (623. km)</v>
  </rv>
  <rv s="1">
    <fb>620</fb>
    <v>25</v>
  </rv>
  <rv s="10">
    <v>78</v>
    <v>Belgium (620. km)</v>
    <v>69</v>
    <v>79</v>
    <v>1159</v>
    <v>1696</v>
    <v>Belgium (620. km)</v>
  </rv>
  <rv s="1">
    <fb>573</fb>
    <v>25</v>
  </rv>
  <rv s="10">
    <v>78</v>
    <v>Switzerland (573. km)</v>
    <v>69</v>
    <v>79</v>
    <v>1164</v>
    <v>1698</v>
    <v>Switzerland (573. km)</v>
  </rv>
  <rv s="1">
    <fb>488</fb>
    <v>25</v>
  </rv>
  <rv s="10">
    <v>78</v>
    <v>Italy (488. km)</v>
    <v>69</v>
    <v>79</v>
    <v>1348</v>
    <v>1700</v>
    <v>Italy (488. km)</v>
  </rv>
  <rv s="10">
    <v>78</v>
    <v>Germany (451. km)</v>
    <v>69</v>
    <v>79</v>
    <v>1019</v>
    <v>1321</v>
    <v>Germany (451. km)</v>
  </rv>
  <rv s="1">
    <fb>73</fb>
    <v>66</v>
  </rv>
  <rv s="10">
    <v>78</v>
    <v>Luxembourg (73. km)</v>
    <v>69</v>
    <v>79</v>
    <v>1162</v>
    <v>1703</v>
    <v>Luxembourg (73. km)</v>
  </rv>
  <rv s="1">
    <fb>56.6</fb>
    <v>66</v>
  </rv>
  <rv s="10">
    <v>78</v>
    <v>Andorra (56.6 km)</v>
    <v>69</v>
    <v>79</v>
    <v>1591</v>
    <v>1705</v>
    <v>Andorra (56.6 km)</v>
  </rv>
  <rv s="1">
    <fb>4.4000000000000004</fb>
    <v>67</v>
  </rv>
  <rv s="10">
    <v>78</v>
    <v>Monaco (4.4 km)</v>
    <v>69</v>
    <v>79</v>
    <v>1592</v>
    <v>1707</v>
    <v>Monaco (4.4 km)</v>
  </rv>
  <rv s="2">
    <v>107</v>
  </rv>
  <rv s="1">
    <fb>38620000</fb>
    <v>26</v>
  </rv>
  <rv s="1">
    <fb>2259448</fb>
    <v>26</v>
  </rv>
  <rv s="2">
    <v>108</v>
  </rv>
  <rv s="1">
    <fb>551500</fb>
    <v>26</v>
  </rv>
  <rv s="1">
    <fb>951500</fb>
    <v>26</v>
  </rv>
  <rv s="1">
    <fb>12319662</fb>
    <v>26</v>
  </rv>
  <rv s="1">
    <fb>686520</fb>
    <v>26</v>
  </rv>
  <rv s="1">
    <fb>39144000</fb>
    <v>26</v>
  </rv>
  <rv s="1">
    <fb>250</fb>
    <v>26</v>
  </rv>
  <rv s="1">
    <fb>8.4270000457763714E-2</fb>
    <v>74</v>
  </rv>
  <rv s="20">
    <v>#VALUE!</v>
    <v>en-US</v>
    <v>wjson{"t":"e","d":"Country","e":"France"}</v>
    <v>536871168</v>
    <v>1</v>
    <v>47</v>
    <v>101</v>
    <v>France</v>
    <v>8</v>
    <v>49</v>
    <v>City</v>
    <v>10</v>
    <v>50</v>
    <v>64</v>
    <v>1586</v>
    <v>1587</v>
    <v>1588</v>
    <v>1589</v>
    <v>1590</v>
    <v>1594</v>
    <v>33</v>
    <v>1595</v>
    <v>1596</v>
    <v>1597</v>
    <v>FR</v>
    <v>1610</v>
    <v>1611</v>
    <v>1612</v>
    <v>1613</v>
    <v>1614</v>
    <v>1622</v>
    <v>1623</v>
    <v>1624</v>
    <v>French Republic</v>
    <v>1625</v>
    <v>1626</v>
    <v>1627</v>
    <v>1628</v>
    <v>1629</v>
    <v>1630</v>
    <v>1631</v>
    <v>1632</v>
    <v>432</v>
    <v>1633</v>
    <v>108</v>
    <v>.fr</v>
    <v>1634</v>
    <v>1635</v>
    <v>FRANCE</v>
    <v>1636</v>
    <v>1637</v>
    <v>1641</v>
    <v>F</v>
    <v>1642</v>
    <v>148</v>
    <v>1643</v>
    <v>1644</v>
    <v>1645</v>
    <v>1646</v>
    <v>France</v>
    <v>French</v>
    <v>1647</v>
    <v>1648</v>
    <v>1649</v>
    <v>1650</v>
    <v>1651</v>
    <v>1652</v>
    <v>1653</v>
    <v>1654</v>
    <v>1655</v>
    <v>1669</v>
    <v>1690</v>
    <v>1691</v>
    <v>1692</v>
    <v>1693</v>
    <v>1709</v>
    <v>1710</v>
    <v>1711</v>
    <v>1712</v>
    <v>1713</v>
    <v>1714</v>
    <v>1715</v>
    <v>1716</v>
    <v>1717</v>
    <v>FRA</v>
    <v>1718</v>
    <v>1719</v>
    <v>France</v>
    <v>France, officially the French Republic, is a country consisting of metropolitan France in Western Europe and several overseas regions and territories.</v>
    <v>country/region</v>
  </rv>
  <rv s="1">
    <fb>88000</fb>
    <v>29</v>
  </rv>
  <rv s="1">
    <fb>67929</fb>
    <v>29</v>
  </rv>
  <rv s="1">
    <fb>0.10095757181788635</fb>
    <v>65</v>
  </rv>
  <rv s="1">
    <fb>19.809999999999999</fb>
    <v>66</v>
  </rv>
  <rv s="1">
    <fb>2.83</fb>
    <v>67</v>
  </rv>
  <rv s="2">
    <v>109</v>
  </rv>
  <rv s="0">
    <v>536871168</v>
    <v>Bern</v>
    <v>wjson{"t":"e","d":"City","e":["Bern","Bern","Switzerland"]}</v>
    <v>en-US</v>
    <v>City</v>
  </rv>
  <rv s="1">
    <fb>0.36291600452038397</fb>
    <v>70</v>
  </rv>
  <rv s="1">
    <fb>4750116</fb>
    <v>26</v>
  </rv>
  <rv s="1">
    <fb>140081</fb>
    <v>26</v>
  </rv>
  <rv s="1">
    <fb>959808</fb>
    <v>26</v>
  </rv>
  <rv s="1">
    <fb>3650227</fb>
    <v>26</v>
  </rv>
  <rv s="1">
    <fb>0.65</fb>
    <v>70</v>
  </rv>
  <rv s="7">
    <v>68</v>
    <v>German (65.%)</v>
    <v>69</v>
    <v>German</v>
    <v>1733</v>
    <v>German (65.%)</v>
  </rv>
  <rv s="1">
    <fb>0.18</fb>
    <v>70</v>
  </rv>
  <rv s="7">
    <v>68</v>
    <v>French (18.%)</v>
    <v>69</v>
    <v>French</v>
    <v>1735</v>
    <v>French (18.%)</v>
  </rv>
  <rv s="7">
    <v>68</v>
    <v>Italian (10.%)</v>
    <v>69</v>
    <v>Italian</v>
    <v>1617</v>
    <v>Italian (10.%)</v>
  </rv>
  <rv s="1">
    <fb>0.06</fb>
    <v>28</v>
  </rv>
  <rv s="7">
    <v>68</v>
    <v>Other (6.%)</v>
    <v>69</v>
    <v>other</v>
    <v>1738</v>
    <v>Other (6.%)</v>
  </rv>
  <rv s="1">
    <fb>0.01</fb>
    <v>75</v>
  </rv>
  <rv s="7">
    <v>68</v>
    <v>Romansch (1.%)</v>
    <v>69</v>
    <v>Romansch</v>
    <v>1740</v>
    <v>Romansch (1.%)</v>
  </rv>
  <rv s="2">
    <v>110</v>
  </rv>
  <rv s="1">
    <fb>3957669</fb>
    <v>26</v>
  </rv>
  <rv s="3">
    <v>25</v>
    <v>10</v>
    <v>0</v>
    <v>flag of Switzerland</v>
  </rv>
  <rv s="1">
    <fb>703082435360.11694</fb>
    <v>71</v>
  </rv>
  <rv s="1">
    <fb>608720962236.43701</fb>
    <v>71</v>
  </rv>
  <rv s="1">
    <fb>81993.7271494202</fb>
    <v>72</v>
  </rv>
  <rv s="1">
    <fb>0.928832440259029</fb>
    <v>70</v>
  </rv>
  <rv s="1">
    <fb>0.32700000000000001</fb>
    <v>70</v>
  </rv>
  <rv s="1">
    <fb>4424</fb>
    <v>71</v>
  </rv>
  <rv s="1">
    <fb>5.7000000000000002E-2</fb>
    <v>28</v>
  </rv>
  <rv s="1">
    <fb>0.89100000000000001</fb>
    <v>70</v>
  </rv>
  <rv s="1">
    <fb>0.97099999999999997</fb>
    <v>70</v>
  </rv>
  <rv s="1">
    <fb>0.95699999999999996</fb>
    <v>70</v>
  </rv>
  <rv s="1">
    <fb>7580130</fb>
    <v>26</v>
  </rv>
  <rv s="1">
    <fb>20748475</fb>
    <v>26</v>
  </rv>
  <rv s="1">
    <fb>4978166</fb>
    <v>26</v>
  </rv>
  <rv s="1">
    <fb>39997</fb>
    <v>29</v>
  </rv>
  <rv s="1">
    <fb>0.63699997808650266</fb>
    <v>27</v>
  </rv>
  <rv s="8">
    <v>73</v>
    <v>German (63.7%)</v>
    <v>69</v>
    <v>1759</v>
    <v>1058</v>
    <v>German (63.7%)</v>
  </rv>
  <rv s="1">
    <fb>0.61999163011299341</fb>
    <v>27</v>
  </rv>
  <rv s="8">
    <v>73</v>
    <v>Swiss German (61.999%)</v>
    <v>69</v>
    <v>1761</v>
    <v>1390</v>
    <v>Swiss German (61.999%)</v>
  </rv>
  <rv s="1">
    <fb>0.19775595098431689</fb>
    <v>27</v>
  </rv>
  <rv s="8">
    <v>73</v>
    <v>French (19.776%)</v>
    <v>69</v>
    <v>1763</v>
    <v>136</v>
    <v>French (19.776%)</v>
  </rv>
  <rv s="1">
    <fb>6.2934495211900851E-2</fb>
    <v>25</v>
  </rv>
  <rv s="8">
    <v>73</v>
    <v>Italian (6.293%)</v>
    <v>69</v>
    <v>1765</v>
    <v>1215</v>
    <v>Italian (6.293%)</v>
  </rv>
  <rv s="1">
    <fb>4.0486522397464877E-2</fb>
    <v>25</v>
  </rv>
  <rv s="0">
    <v>-1879047936</v>
    <v>Lombard</v>
    <v>wjson{"t":"e","d":"Language","e":"Lombard::ybdv6"}</v>
    <v>en-US</v>
    <v>Languages</v>
  </rv>
  <rv s="8">
    <v>73</v>
    <v>Lombard (4.049%)</v>
    <v>69</v>
    <v>1767</v>
    <v>1768</v>
    <v>Lombard (4.049%)</v>
  </rv>
  <rv s="1">
    <fb>9.9546069921159514E-3</fb>
    <v>66</v>
  </rv>
  <rv s="8">
    <v>73</v>
    <v>English (0.995%)</v>
    <v>69</v>
    <v>1770</v>
    <v>115</v>
    <v>English (0.995%)</v>
  </rv>
  <rv s="1">
    <fb>5.344755432008564E-3</fb>
    <v>66</v>
  </rv>
  <rv s="0">
    <v>-1879047936</v>
    <v>Romansch</v>
    <v>wjson{"t":"e","d":"Language","e":"Romansh::tpbw8"}</v>
    <v>en-US</v>
    <v>Languages</v>
  </rv>
  <rv s="8">
    <v>73</v>
    <v>Romansch (0.534%)</v>
    <v>69</v>
    <v>1772</v>
    <v>1773</v>
    <v>Romansch (0.534%)</v>
  </rv>
  <rv s="1">
    <fb>2.8059966018044963E-3</fb>
    <v>66</v>
  </rv>
  <rv s="8">
    <v>73</v>
    <v>Sinte Romani (0.281%)</v>
    <v>69</v>
    <v>1775</v>
    <v>1231</v>
    <v>Sinte Romani (0.281%)</v>
  </rv>
  <rv s="1">
    <fb>1.3361888580021406E-3</fb>
    <v>66</v>
  </rv>
  <rv s="8">
    <v>73</v>
    <v>Walser (0.134%)</v>
    <v>69</v>
    <v>1777</v>
    <v>1403</v>
    <v>Walser (0.134%)</v>
  </rv>
  <rv s="1">
    <fb>9.3533220060149883E-4</fb>
    <v>67</v>
  </rv>
  <rv s="0">
    <v>-1879047936</v>
    <v>Franco‐Provençal</v>
    <v>wjson{"t":"e","d":"Language","e":"Arpitan::bf4nb"}</v>
    <v>en-US</v>
    <v>Languages</v>
  </rv>
  <rv s="8">
    <v>73</v>
    <v>Franco‐Provençal (0.094%)</v>
    <v>69</v>
    <v>1779</v>
    <v>1780</v>
    <v>Franco‐Provençal (0.094%)</v>
  </rv>
  <rv s="1">
    <fb>8.0171331480128477E-4</fb>
    <v>67</v>
  </rv>
  <rv s="0">
    <v>-1879047936</v>
    <v>Swiss German Sign Language</v>
    <v>wjson{"t":"e","d":"Language","e":"SwissGermanSignLanguage::f3dtk"}</v>
    <v>en-US</v>
    <v>Languages</v>
  </rv>
  <rv s="8">
    <v>73</v>
    <v>Swiss German Sign Language (0.08%)</v>
    <v>69</v>
    <v>1782</v>
    <v>1783</v>
    <v>Swiss German Sign Language (0.08%)</v>
  </rv>
  <rv s="1">
    <fb>1.3361888580021411E-4</fb>
    <v>67</v>
  </rv>
  <rv s="0">
    <v>-1879047936</v>
    <v>Swiss French Sign Language</v>
    <v>wjson{"t":"e","d":"Language","e":"SwissFrenchSignLanguage::p9dp6"}</v>
    <v>en-US</v>
    <v>Languages</v>
  </rv>
  <rv s="8">
    <v>73</v>
    <v>Swiss French Sign Language (0.013%)</v>
    <v>69</v>
    <v>1785</v>
    <v>1786</v>
    <v>Swiss French Sign Language (0.013%)</v>
  </rv>
  <rv s="2">
    <v>111</v>
  </rv>
  <rv s="0">
    <v>536871168</v>
    <v>Zurich</v>
    <v>wjson{"t":"e","d":"City","e":["Zurich","Zurich","Switzerland"]}</v>
    <v>en-US</v>
    <v>City</v>
  </rv>
  <rv s="0">
    <v>536871168</v>
    <v>Geneva</v>
    <v>wjson{"t":"e","d":"City","e":["Geneva","Geneva","Switzerland"]}</v>
    <v>en-US</v>
    <v>City</v>
  </rv>
  <rv s="0">
    <v>536871168</v>
    <v>Basel</v>
    <v>wjson{"t":"e","d":"City","e":["Basel","BaselTown","Switzerland"]}</v>
    <v>en-US</v>
    <v>City</v>
  </rv>
  <rv s="0">
    <v>536871168</v>
    <v>Lausanne</v>
    <v>wjson{"t":"e","d":"City","e":["Lausanne","Vaud","Switzerland"]}</v>
    <v>en-US</v>
    <v>City</v>
  </rv>
  <rv s="2">
    <v>112</v>
  </rv>
  <rv s="1">
    <fb>82.7</fb>
    <v>66</v>
  </rv>
  <rv s="4">
    <v>26</v>
    <v>10</v>
    <v>32</v>
    <v>1</v>
    <v>location map</v>
  </rv>
  <rv s="1">
    <fb>1.7856200790405286E-2</fb>
    <v>74</v>
  </rv>
  <rv s="1">
    <fb>42.222999999999999</fb>
    <v>66</v>
  </rv>
  <rv s="1">
    <fb>10808148</fb>
    <v>26</v>
  </rv>
  <rv s="2">
    <v>113</v>
  </rv>
  <rv s="1">
    <fb>3.8600000000000001E-3</fb>
    <v>75</v>
  </rv>
  <rv s="1">
    <fb>8591361</fb>
    <v>26</v>
  </rv>
  <rv s="1">
    <fb>217.41474339508</fb>
    <v>25</v>
  </rv>
  <rv s="1">
    <fb>0.70808921276610703</fb>
    <v>70</v>
  </rv>
  <rv s="1">
    <fb>507686</fb>
    <v>26</v>
  </rv>
  <rv s="1">
    <fb>9.9287299999999998</fb>
    <v>67</v>
  </rv>
  <rv s="1">
    <fb>5.1133199999999997E-2</fb>
    <v>74</v>
  </rv>
  <rv s="1">
    <fb>680898748682.65906</fb>
    <v>71</v>
  </rv>
  <rv s="0">
    <v>536871168</v>
    <v>Aargau, Switzerland</v>
    <v>wjson{"t":"e","d":"AdministrativeDivision","e":["Aargau","Switzerland"]}</v>
    <v>en-US</v>
    <v>City</v>
  </rv>
  <rv s="0">
    <v>536871168</v>
    <v>Appenzell Inner‐Rhoden, Switzerland</v>
    <v>wjson{"t":"e","d":"AdministrativeDivision","e":["AppenzellInnerRhoden","Switzerland"]}</v>
    <v>en-US</v>
    <v>City</v>
  </rv>
  <rv s="0">
    <v>536871168</v>
    <v>Appenzell‐Outer Rhoden, Switzerland</v>
    <v>wjson{"t":"e","d":"AdministrativeDivision","e":["AppenzellOuterRhoden","Switzerland"]}</v>
    <v>en-US</v>
    <v>City</v>
  </rv>
  <rv s="0">
    <v>536871168</v>
    <v>Basel‐Landschaft, Switzerland</v>
    <v>wjson{"t":"e","d":"AdministrativeDivision","e":["BaselLandschaft","Switzerland"]}</v>
    <v>en-US</v>
    <v>City</v>
  </rv>
  <rv s="0">
    <v>536871168</v>
    <v>Basel‐Town, Switzerland</v>
    <v>wjson{"t":"e","d":"AdministrativeDivision","e":["BaselTown","Switzerland"]}</v>
    <v>en-US</v>
    <v>City</v>
  </rv>
  <rv s="0">
    <v>536871168</v>
    <v>Bern, Switzerland</v>
    <v>wjson{"t":"e","d":"AdministrativeDivision","e":["Bern","Switzerland"]}</v>
    <v>en-US</v>
    <v>City</v>
  </rv>
  <rv s="0">
    <v>536871168</v>
    <v>Fribourg, Switzerland</v>
    <v>wjson{"t":"e","d":"AdministrativeDivision","e":["Fribourg","Switzerland"]}</v>
    <v>en-US</v>
    <v>City</v>
  </rv>
  <rv s="0">
    <v>536871168</v>
    <v>Geneva, Switzerland</v>
    <v>wjson{"t":"e","d":"AdministrativeDivision","e":["Geneva","Switzerland"]}</v>
    <v>en-US</v>
    <v>City</v>
  </rv>
  <rv s="0">
    <v>536871168</v>
    <v>Glarus, Switzerland</v>
    <v>wjson{"t":"e","d":"AdministrativeDivision","e":["Glarus","Switzerland"]}</v>
    <v>en-US</v>
    <v>City</v>
  </rv>
  <rv s="0">
    <v>536871168</v>
    <v>Graubunden, Switzerland</v>
    <v>wjson{"t":"e","d":"AdministrativeDivision","e":["Graubunden","Switzerland"]}</v>
    <v>en-US</v>
    <v>City</v>
  </rv>
  <rv s="0">
    <v>536871168</v>
    <v>Jura, Switzerland</v>
    <v>wjson{"t":"e","d":"AdministrativeDivision","e":["Jura","Switzerland"]}</v>
    <v>en-US</v>
    <v>City</v>
  </rv>
  <rv s="0">
    <v>536871168</v>
    <v>Luzern, Switzerland</v>
    <v>wjson{"t":"e","d":"AdministrativeDivision","e":["Luzern","Switzerland"]}</v>
    <v>en-US</v>
    <v>City</v>
  </rv>
  <rv s="0">
    <v>536871168</v>
    <v>Neuchâtel, Switzerland</v>
    <v>wjson{"t":"e","d":"AdministrativeDivision","e":["Neuchatel","Switzerland"]}</v>
    <v>en-US</v>
    <v>City</v>
  </rv>
  <rv s="0">
    <v>536871168</v>
    <v>Nidwalden, Switzerland</v>
    <v>wjson{"t":"e","d":"AdministrativeDivision","e":["Nidwalden","Switzerland"]}</v>
    <v>en-US</v>
    <v>City</v>
  </rv>
  <rv s="0">
    <v>536871168</v>
    <v>Obwalden, Switzerland</v>
    <v>wjson{"t":"e","d":"AdministrativeDivision","e":["Obwalden","Switzerland"]}</v>
    <v>en-US</v>
    <v>City</v>
  </rv>
  <rv s="0">
    <v>536871168</v>
    <v>Saint Gall, Switzerland</v>
    <v>wjson{"t":"e","d":"AdministrativeDivision","e":["SaintGall","Switzerland"]}</v>
    <v>en-US</v>
    <v>City</v>
  </rv>
  <rv s="0">
    <v>536871168</v>
    <v>Schaffhausen, Switzerland</v>
    <v>wjson{"t":"e","d":"AdministrativeDivision","e":["Schaffhausen","Switzerland"]}</v>
    <v>en-US</v>
    <v>City</v>
  </rv>
  <rv s="0">
    <v>536871168</v>
    <v>Schwyz, Switzerland</v>
    <v>wjson{"t":"e","d":"AdministrativeDivision","e":["Schwyz","Switzerland"]}</v>
    <v>en-US</v>
    <v>City</v>
  </rv>
  <rv s="0">
    <v>536871168</v>
    <v>Solothurn, Switzerland</v>
    <v>wjson{"t":"e","d":"AdministrativeDivision","e":["Solothurn","Switzerland"]}</v>
    <v>en-US</v>
    <v>City</v>
  </rv>
  <rv s="0">
    <v>536871168</v>
    <v>Thurgau, Switzerland</v>
    <v>wjson{"t":"e","d":"AdministrativeDivision","e":["Thurgau","Switzerland"]}</v>
    <v>en-US</v>
    <v>City</v>
  </rv>
  <rv s="0">
    <v>536871168</v>
    <v>Ticino, Switzerland</v>
    <v>wjson{"t":"e","d":"AdministrativeDivision","e":["Ticino","Switzerland"]}</v>
    <v>en-US</v>
    <v>City</v>
  </rv>
  <rv s="0">
    <v>536871168</v>
    <v>Uri, Switzerland</v>
    <v>wjson{"t":"e","d":"AdministrativeDivision","e":["Uri","Switzerland"]}</v>
    <v>en-US</v>
    <v>City</v>
  </rv>
  <rv s="0">
    <v>536871168</v>
    <v>Valais, Switzerland</v>
    <v>wjson{"t":"e","d":"AdministrativeDivision","e":["Valais","Switzerland"]}</v>
    <v>en-US</v>
    <v>City</v>
  </rv>
  <rv s="0">
    <v>536871168</v>
    <v>Vaud, Switzerland</v>
    <v>wjson{"t":"e","d":"AdministrativeDivision","e":["Vaud","Switzerland"]}</v>
    <v>en-US</v>
    <v>City</v>
  </rv>
  <rv s="0">
    <v>536871168</v>
    <v>Zug, Switzerland</v>
    <v>wjson{"t":"e","d":"AdministrativeDivision","e":["Zug","Switzerland"]}</v>
    <v>en-US</v>
    <v>City</v>
  </rv>
  <rv s="0">
    <v>536871168</v>
    <v>Zurich, Switzerland</v>
    <v>wjson{"t":"e","d":"AdministrativeDivision","e":["Zurich","Switzerland"]}</v>
    <v>en-US</v>
    <v>City</v>
  </rv>
  <rv s="2">
    <v>114</v>
  </rv>
  <rv s="1">
    <fb>0.84914887031878672</fb>
    <v>70</v>
  </rv>
  <rv s="9">
    <v>76</v>
    <v>Christianity (84.915%)</v>
    <v>69</v>
    <v>1835</v>
    <v>Christianity (84.915%)</v>
    <v>Christianity</v>
  </rv>
  <rv s="1">
    <fb>4.2961211681698107E-2</fb>
    <v>28</v>
  </rv>
  <rv s="9">
    <v>76</v>
    <v>Islam (4.296%)</v>
    <v>69</v>
    <v>1837</v>
    <v>Islam (4.296%)</v>
    <v>Islam</v>
  </rv>
  <rv s="1">
    <fb>3.1001870284552932E-3</fb>
    <v>75</v>
  </rv>
  <rv s="9">
    <v>76</v>
    <v>Hinduism (0.31%)</v>
    <v>69</v>
    <v>1839</v>
    <v>Hinduism (0.31%)</v>
    <v>Hinduism</v>
  </rv>
  <rv s="1">
    <fb>2.4979512105149536E-3</fb>
    <v>75</v>
  </rv>
  <rv s="9">
    <v>76</v>
    <v>Buddhism (0.25%)</v>
    <v>69</v>
    <v>1841</v>
    <v>Buddhism (0.25%)</v>
    <v>Buddhism</v>
  </rv>
  <rv s="1">
    <fb>2.3980443404854074E-3</fb>
    <v>75</v>
  </rv>
  <rv s="9">
    <v>76</v>
    <v>Judaism (0.24%)</v>
    <v>69</v>
    <v>1843</v>
    <v>Judaism (0.24%)</v>
    <v>Judaism</v>
  </rv>
  <rv s="1">
    <fb>5.1741977583134044E-4</fb>
    <v>77</v>
  </rv>
  <rv s="9">
    <v>76</v>
    <v>Bahá'í Faith (0.052%)</v>
    <v>69</v>
    <v>1845</v>
    <v>Bahá'í Faith (0.052%)</v>
    <v>Bahá'í Faith</v>
  </rv>
  <rv s="2">
    <v>115</v>
  </rv>
  <rv s="1">
    <fb>608845</fb>
    <v>26</v>
  </rv>
  <rv s="1">
    <fb>9.8294300000000003</fb>
    <v>67</v>
  </rv>
  <rv s="1">
    <fb>821368</fb>
    <v>26</v>
  </rv>
  <rv s="1">
    <fb>740</fb>
    <v>25</v>
  </rv>
  <rv s="10">
    <v>78</v>
    <v>Italy (740. km)</v>
    <v>69</v>
    <v>79</v>
    <v>1348</v>
    <v>1851</v>
    <v>Italy (740. km)</v>
  </rv>
  <rv s="10">
    <v>78</v>
    <v>France (573. km)</v>
    <v>69</v>
    <v>79</v>
    <v>1161</v>
    <v>1698</v>
    <v>France (573. km)</v>
  </rv>
  <rv s="10">
    <v>78</v>
    <v>Germany (334. km)</v>
    <v>69</v>
    <v>79</v>
    <v>1019</v>
    <v>1323</v>
    <v>Germany (334. km)</v>
  </rv>
  <rv s="10">
    <v>78</v>
    <v>Austria (164. km)</v>
    <v>69</v>
    <v>79</v>
    <v>1158</v>
    <v>1468</v>
    <v>Austria (164. km)</v>
  </rv>
  <rv s="1">
    <fb>41</fb>
    <v>66</v>
  </rv>
  <rv s="10">
    <v>78</v>
    <v>Liechtenstein (41. km)</v>
    <v>69</v>
    <v>79</v>
    <v>1349</v>
    <v>1856</v>
    <v>Liechtenstein (41. km)</v>
  </rv>
  <rv s="2">
    <v>116</v>
  </rv>
  <rv s="1">
    <fb>3302836</fb>
    <v>26</v>
  </rv>
  <rv s="1">
    <fb>257696</fb>
    <v>26</v>
  </rv>
  <rv s="2">
    <v>117</v>
  </rv>
  <rv s="1">
    <fb>41277</fb>
    <v>29</v>
  </rv>
  <rv s="1">
    <fb>71298</fb>
    <v>29</v>
  </rv>
  <rv s="1">
    <fb>1350132</fb>
    <v>26</v>
  </rv>
  <rv s="1">
    <fb>113074</fb>
    <v>26</v>
  </rv>
  <rv s="1">
    <fb>4841152</fb>
    <v>26</v>
  </rv>
  <rv s="1">
    <fb>756</fb>
    <v>26</v>
  </rv>
  <rv s="1">
    <fb>4.5809998512268101E-2</fb>
    <v>74</v>
  </rv>
  <rv s="17">
    <v>#VALUE!</v>
    <v>en-US</v>
    <v>wjson{"t":"e","d":"Country","e":"Switzerland"}</v>
    <v>536871168</v>
    <v>1</v>
    <v>91</v>
    <v>96</v>
    <v>Switzerland</v>
    <v>8</v>
    <v>49</v>
    <v>City</v>
    <v>10</v>
    <v>50</v>
    <v>64</v>
    <v>1721</v>
    <v>1722</v>
    <v>1723</v>
    <v>1724</v>
    <v>1725</v>
    <v>1726</v>
    <v>41</v>
    <v>1727</v>
    <v>221</v>
    <v>1728</v>
    <v>CH</v>
    <v>1729</v>
    <v>1730</v>
    <v>1731</v>
    <v>1732</v>
    <v>1742</v>
    <v>1743</v>
    <v>1744</v>
    <v>Swiss Confederation</v>
    <v>1745</v>
    <v>1746</v>
    <v>1747</v>
    <v>1748</v>
    <v>1749</v>
    <v>1750</v>
    <v>1751</v>
    <v>1752</v>
    <v>1753</v>
    <v>1754</v>
    <v>589</v>
    <v>.ch</v>
    <v>1755</v>
    <v>1756</v>
    <v>SWITZERLAND</v>
    <v>1757</v>
    <v>1758</v>
    <v>1788</v>
    <v>1793</v>
    <v>CH</v>
    <v>1794</v>
    <v>148</v>
    <v>1795</v>
    <v>1796</v>
    <v>1797</v>
    <v>1798</v>
    <v>Switzerland</v>
    <v>Swiss</v>
    <v>1799</v>
    <v>1800</v>
    <v>1801</v>
    <v>1802</v>
    <v>1803</v>
    <v>1804</v>
    <v>1805</v>
    <v>1806</v>
    <v>1807</v>
    <v>1834</v>
    <v>1847</v>
    <v>1848</v>
    <v>1849</v>
    <v>1850</v>
    <v>1858</v>
    <v>1859</v>
    <v>1860</v>
    <v>1861</v>
    <v>1862</v>
    <v>1863</v>
    <v>1864</v>
    <v>1865</v>
    <v>1866</v>
    <v>CHE</v>
    <v>1867</v>
    <v>1868</v>
    <v>Switzerland</v>
    <v>Switzerland, officially the Swiss Confederation, is a country situated at the confluence of Western, Central, and Southern Europe. It is a federal republic composed of 26 cantons, with federal authorities based in Bern.</v>
    <v>country/region</v>
  </rv>
  <rv s="1">
    <fb>485228</fb>
    <v>26</v>
  </rv>
  <rv s="1">
    <fb>627332</fb>
    <v>26</v>
  </rv>
  <rv s="1">
    <fb>0.2419936084857551</fb>
    <v>65</v>
  </rv>
  <rv s="1">
    <fb>4.8</fb>
    <v>67</v>
  </rv>
  <rv s="0">
    <v>536871168</v>
    <v>San Marino</v>
    <v>wjson{"t":"e","d":"Country","e":"SanMarino"}</v>
    <v>en-US</v>
    <v>City</v>
  </rv>
  <rv s="0">
    <v>536871168</v>
    <v>Vatican City</v>
    <v>wjson{"t":"e","d":"Country","e":"VaticanCity"}</v>
    <v>en-US</v>
    <v>City</v>
  </rv>
  <rv s="2">
    <v>118</v>
  </rv>
  <rv s="0">
    <v>536871168</v>
    <v>Rome</v>
    <v>wjson{"t":"e","d":"City","e":["Rome","Lazio","Italy"]}</v>
    <v>en-US</v>
    <v>City</v>
  </rv>
  <rv s="1">
    <fb>7600</fb>
    <v>27</v>
  </rv>
  <rv s="1">
    <fb>0.61124694376529098</fb>
    <v>70</v>
  </rv>
  <rv s="1">
    <fb>23380834</fb>
    <v>26</v>
  </rv>
  <rv s="1">
    <fb>861350</fb>
    <v>26</v>
  </rv>
  <rv s="1">
    <fb>6049089</fb>
    <v>26</v>
  </rv>
  <rv s="1">
    <fb>16470395</fb>
    <v>26</v>
  </rv>
  <rv s="1">
    <fb>0.92</fb>
    <v>70</v>
  </rv>
  <rv s="7">
    <v>68</v>
    <v>Italian (92.%)</v>
    <v>69</v>
    <v>Italian</v>
    <v>1884</v>
    <v>Italian (92.%)</v>
  </rv>
  <rv s="1">
    <fb>3.6999999999999998E-2</fb>
    <v>28</v>
  </rv>
  <rv s="7">
    <v>68</v>
    <v>Other (3.7%)</v>
    <v>69</v>
    <v>other</v>
    <v>1886</v>
    <v>Other (3.7%)</v>
  </rv>
  <rv s="7">
    <v>68</v>
    <v>Romanian (1.8%)</v>
    <v>69</v>
    <v>Romanian</v>
    <v>88</v>
    <v>Romanian (1.8%)</v>
  </rv>
  <rv s="7">
    <v>68</v>
    <v>Arab (1.1%)</v>
    <v>69</v>
    <v>Arab</v>
    <v>724</v>
    <v>Arab (1.1%)</v>
  </rv>
  <rv s="1">
    <fb>8.0000000000000002E-3</fb>
    <v>75</v>
  </rv>
  <rv s="7">
    <v>68</v>
    <v>Albanian (0.8%)</v>
    <v>69</v>
    <v>Albanian</v>
    <v>1890</v>
    <v>Albanian (0.8%)</v>
  </rv>
  <rv s="7">
    <v>68</v>
    <v>Han Chinese (0.3%)</v>
    <v>69</v>
    <v>Han Chinese</v>
    <v>573</v>
    <v>Han Chinese (0.3%)</v>
  </rv>
  <rv s="7">
    <v>68</v>
    <v>Ukrainian (0.3%)</v>
    <v>69</v>
    <v>Ukrainian</v>
    <v>573</v>
    <v>Ukrainian (0.3%)</v>
  </rv>
  <rv s="2">
    <v>119</v>
  </rv>
  <rv s="1">
    <fb>17060505</fb>
    <v>26</v>
  </rv>
  <rv s="3">
    <v>27</v>
    <v>10</v>
    <v>0</v>
    <v>flag of Italy</v>
  </rv>
  <rv s="1">
    <fb>2001244392041.5701</fb>
    <v>71</v>
  </rv>
  <rv s="1">
    <fb>2664945505935.3999</fb>
    <v>71</v>
  </rv>
  <rv s="1">
    <fb>33189.565798854201</fb>
    <v>72</v>
  </rv>
  <rv s="1">
    <fb>0.30125616125764099</fb>
    <v>70</v>
  </rv>
  <rv s="1">
    <fb>0.35899999999999999</fb>
    <v>70</v>
  </rv>
  <rv s="1">
    <fb>2693</fb>
    <v>71</v>
  </rv>
  <rv s="1">
    <fb>0.81399999999999995</fb>
    <v>70</v>
  </rv>
  <rv s="1">
    <fb>0.97399999999999998</fb>
    <v>70</v>
  </rv>
  <rv s="1">
    <fb>0.879</fb>
    <v>70</v>
  </rv>
  <rv s="1">
    <fb>44946045</fb>
    <v>26</v>
  </rv>
  <rv s="1">
    <fb>56272713</fb>
    <v>26</v>
  </rv>
  <rv s="1">
    <fb>25946128</fb>
    <v>26</v>
  </rv>
  <rv s="1">
    <fb>294140</fb>
    <v>26</v>
  </rv>
  <rv s="1">
    <fb>0.93415347479191102</fb>
    <v>27</v>
  </rv>
  <rv s="8">
    <v>73</v>
    <v>Italian (93.415%)</v>
    <v>69</v>
    <v>1910</v>
    <v>1215</v>
    <v>Italian (93.415%)</v>
  </rv>
  <rv s="1">
    <fb>0.14998861606606401</fb>
    <v>27</v>
  </rv>
  <rv s="8">
    <v>73</v>
    <v>Lombard (14.999%)</v>
    <v>69</v>
    <v>1912</v>
    <v>1768</v>
    <v>Lombard (14.999%)</v>
  </rv>
  <rv s="1">
    <fb>0.11969731389263706</fb>
    <v>27</v>
  </rv>
  <rv s="0">
    <v>-1879047936</v>
    <v>Neapolitan</v>
    <v>wjson{"t":"e","d":"Language","e":"Neapolitan::5zm7h"}</v>
    <v>en-US</v>
    <v>Languages</v>
  </rv>
  <rv s="8">
    <v>73</v>
    <v>Neapolitan (11.97%)</v>
    <v>69</v>
    <v>1914</v>
    <v>1915</v>
    <v>Neapolitan (11.97%)</v>
  </rv>
  <rv s="1">
    <fb>8.2078460909116469E-2</fb>
    <v>25</v>
  </rv>
  <rv s="0">
    <v>-1879047936</v>
    <v>Sicilian</v>
    <v>wjson{"t":"e","d":"Language","e":"Sicilian::23k79"}</v>
    <v>en-US</v>
    <v>Languages</v>
  </rv>
  <rv s="8">
    <v>73</v>
    <v>Sicilian (8.208%)</v>
    <v>69</v>
    <v>1917</v>
    <v>1918</v>
    <v>Sicilian (8.208%)</v>
  </rv>
  <rv s="1">
    <fb>5.2764724870146301E-2</fb>
    <v>25</v>
  </rv>
  <rv s="0">
    <v>-1879047936</v>
    <v>Piemontese</v>
    <v>wjson{"t":"e","d":"Language","e":"Piemontese::472v6"}</v>
    <v>en-US</v>
    <v>Languages</v>
  </rv>
  <rv s="8">
    <v>73</v>
    <v>Piemontese (5.276%)</v>
    <v>69</v>
    <v>1920</v>
    <v>1921</v>
    <v>Piemontese (5.276%)</v>
  </rv>
  <rv s="1">
    <fb>3.7033019862565644E-2</fb>
    <v>25</v>
  </rv>
  <rv s="0">
    <v>-1879047936</v>
    <v>Venetian</v>
    <v>wjson{"t":"e","d":"Language","e":"Venetian::5x852"}</v>
    <v>en-US</v>
    <v>Languages</v>
  </rv>
  <rv s="8">
    <v>73</v>
    <v>Venetian (3.703%)</v>
    <v>69</v>
    <v>1923</v>
    <v>1924</v>
    <v>Venetian (3.703%)</v>
  </rv>
  <rv s="1">
    <fb>3.3969217265160397E-2</fb>
    <v>25</v>
  </rv>
  <rv s="0">
    <v>-1879047936</v>
    <v>Emiliano-Romagnolo</v>
    <v>wjson{"t":"e","d":"Language","e":"EmilianoRomagnolo"}</v>
    <v>en-US</v>
    <v>Languages</v>
  </rv>
  <rv s="8">
    <v>73</v>
    <v>Emiliano-Romagnolo (3.397%)</v>
    <v>69</v>
    <v>1926</v>
    <v>1927</v>
    <v>Emiliano-Romagnolo (3.397%)</v>
  </rv>
  <rv s="1">
    <fb>3.2538247003256887E-2</fb>
    <v>25</v>
  </rv>
  <rv s="0">
    <v>-1879047936</v>
    <v>Ligurian</v>
    <v>wjson{"t":"e","d":"Language","e":"Ligurian::7393y"}</v>
    <v>en-US</v>
    <v>Languages</v>
  </rv>
  <rv s="8">
    <v>73</v>
    <v>Ligurian (3.254%)</v>
    <v>69</v>
    <v>1929</v>
    <v>1930</v>
    <v>Ligurian (3.254%)</v>
  </rv>
  <rv s="1">
    <fb>2.5476912948870299E-2</fb>
    <v>25</v>
  </rv>
  <rv s="0">
    <v>-1879047936</v>
    <v>Logudorese Sardinian</v>
    <v>wjson{"t":"e","d":"Language","e":"SardinianLogudorese::gp22m"}</v>
    <v>en-US</v>
    <v>Languages</v>
  </rv>
  <rv s="8">
    <v>73</v>
    <v>Logudorese Sardinian (2.548%)</v>
    <v>69</v>
    <v>1932</v>
    <v>1933</v>
    <v>Logudorese Sardinian (2.548%)</v>
  </rv>
  <rv s="1">
    <fb>1.3485779254268679E-2</fb>
    <v>25</v>
  </rv>
  <rv s="0">
    <v>-1879047936</v>
    <v>Friulian</v>
    <v>wjson{"t":"e","d":"Language","e":"Friulian::3963t"}</v>
    <v>en-US</v>
    <v>Languages</v>
  </rv>
  <rv s="8">
    <v>73</v>
    <v>Friulian (1.349%)</v>
    <v>69</v>
    <v>1935</v>
    <v>1936</v>
    <v>Friulian (1.349%)</v>
  </rv>
  <rv s="1">
    <fb>5.8627472077940335E-3</fb>
    <v>66</v>
  </rv>
  <rv s="0">
    <v>-1879047936</v>
    <v>Campidanese Sardinian</v>
    <v>wjson{"t":"e","d":"Language","e":"SardinianCampidanese::2vgk3"}</v>
    <v>en-US</v>
    <v>Languages</v>
  </rv>
  <rv s="8">
    <v>73</v>
    <v>Campidanese Sardinian (0.586%)</v>
    <v>69</v>
    <v>1938</v>
    <v>1939</v>
    <v>Campidanese Sardinian (0.586%)</v>
  </rv>
  <rv s="1">
    <fb>4.3970604058455251E-3</fb>
    <v>66</v>
  </rv>
  <rv s="8">
    <v>73</v>
    <v>Bavarian (0.44%)</v>
    <v>69</v>
    <v>1941</v>
    <v>1387</v>
    <v>Bavarian (0.44%)</v>
  </rv>
  <rv s="1">
    <fb>3.8215369423305451E-3</fb>
    <v>66</v>
  </rv>
  <rv s="8">
    <v>73</v>
    <v>German (0.382%)</v>
    <v>69</v>
    <v>1943</v>
    <v>1058</v>
    <v>German (0.382%)</v>
  </rv>
  <rv s="1">
    <fb>1.6984608632580199E-3</fb>
    <v>66</v>
  </rv>
  <rv s="8">
    <v>73</v>
    <v>French (0.17%)</v>
    <v>69</v>
    <v>1945</v>
    <v>136</v>
    <v>French (0.17%)</v>
  </rv>
  <rv s="0">
    <v>-1879047936</v>
    <v>Provençal</v>
    <v>wjson{"t":"e","d":"Language","e":"Provencal"}</v>
    <v>en-US</v>
    <v>Languages</v>
  </rv>
  <rv s="8">
    <v>73</v>
    <v>Provençal (0.17%)</v>
    <v>69</v>
    <v>1945</v>
    <v>1947</v>
    <v>Provençal (0.17%)</v>
  </rv>
  <rv s="8">
    <v>73</v>
    <v>Slovenian (0.17%)</v>
    <v>69</v>
    <v>1945</v>
    <v>1397</v>
    <v>Slovenian (0.17%)</v>
  </rv>
  <rv s="1">
    <fb>1.358768690606416E-3</fb>
    <v>66</v>
  </rv>
  <rv s="0">
    <v>-1879047936</v>
    <v>Arbëreshë Albanian</v>
    <v>wjson{"t":"e","d":"Language","e":"AlbanianArbereshe::5wvq3"}</v>
    <v>en-US</v>
    <v>Languages</v>
  </rv>
  <rv s="8">
    <v>73</v>
    <v>Arbëreshë Albanian (0.136%)</v>
    <v>69</v>
    <v>1950</v>
    <v>1951</v>
    <v>Arbëreshë Albanian (0.136%)</v>
  </rv>
  <rv s="1">
    <fb>1.1889226042806141E-3</fb>
    <v>66</v>
  </rv>
  <rv s="8">
    <v>73</v>
    <v>Franco‐Provençal (0.119%)</v>
    <v>69</v>
    <v>1953</v>
    <v>1780</v>
    <v>Franco‐Provençal (0.119%)</v>
  </rv>
  <rv s="1">
    <fb>5.0953825897740595E-4</fb>
    <v>67</v>
  </rv>
  <rv s="0">
    <v>-1879047936</v>
    <v>Ladin</v>
    <v>wjson{"t":"e","d":"Language","e":"Ladin::8327b"}</v>
    <v>en-US</v>
    <v>Languages</v>
  </rv>
  <rv s="8">
    <v>73</v>
    <v>Ladin (0.051%)</v>
    <v>69</v>
    <v>1955</v>
    <v>1956</v>
    <v>Ladin (0.051%)</v>
  </rv>
  <rv s="1">
    <fb>3.3969217265160411E-4</fb>
    <v>67</v>
  </rv>
  <rv s="8">
    <v>73</v>
    <v>Modern Greek (0.034%)</v>
    <v>69</v>
    <v>1958</v>
    <v>1218</v>
    <v>Modern Greek (0.034%)</v>
  </rv>
  <rv s="1">
    <fb>2.3778452085612272E-4</fb>
    <v>67</v>
  </rv>
  <rv s="8">
    <v>73</v>
    <v>Sinte Romani (0.024%)</v>
    <v>69</v>
    <v>1960</v>
    <v>1231</v>
    <v>Sinte Romani (0.024%)</v>
  </rv>
  <rv s="2">
    <v>120</v>
  </rv>
  <rv s="0">
    <v>536871168</v>
    <v>Milan</v>
    <v>wjson{"t":"e","d":"City","e":["Milan","Lombardy","Italy"]}</v>
    <v>en-US</v>
    <v>City</v>
  </rv>
  <rv s="0">
    <v>536871168</v>
    <v>Naples</v>
    <v>wjson{"t":"e","d":"City","e":["Naples","Campania","Italy"]}</v>
    <v>en-US</v>
    <v>City</v>
  </rv>
  <rv s="0">
    <v>536871168</v>
    <v>Turin</v>
    <v>wjson{"t":"e","d":"City","e":["Turin","Piemonte","Italy"]}</v>
    <v>en-US</v>
    <v>City</v>
  </rv>
  <rv s="0">
    <v>536871168</v>
    <v>Palermo</v>
    <v>wjson{"t":"e","d":"City","e":["Palermo","Sicily","Italy"]}</v>
    <v>en-US</v>
    <v>City</v>
  </rv>
  <rv s="2">
    <v>121</v>
  </rv>
  <rv s="1">
    <fb>82.4</fb>
    <v>66</v>
  </rv>
  <rv s="1">
    <fb>0.99155760000000004</fb>
    <v>65</v>
  </rv>
  <rv s="4">
    <v>28</v>
    <v>10</v>
    <v>32</v>
    <v>1</v>
    <v>location map</v>
  </rv>
  <rv s="1">
    <fb>7.7112636666641324E-2</fb>
    <v>74</v>
  </rv>
  <rv s="1">
    <fb>45.908000000000001</fb>
    <v>66</v>
  </rv>
  <rv s="1">
    <fb>83342486</fb>
    <v>26</v>
  </rv>
  <rv s="2">
    <v>122</v>
  </rv>
  <rv s="1">
    <fb>3.6700000000000001E-3</fb>
    <v>75</v>
  </rv>
  <rv s="1">
    <fb>60550092</fb>
    <v>26</v>
  </rv>
  <rv s="1">
    <fb>205.85466784524399</fb>
    <v>25</v>
  </rv>
  <rv s="1">
    <fb>-0.206038624053582</fb>
    <v>70</v>
  </rv>
  <rv s="1">
    <fb>2902379</fb>
    <v>26</v>
  </rv>
  <rv s="1">
    <fb>11.48066</fb>
    <v>66</v>
  </rv>
  <rv s="1">
    <fb>3.8292600000000003E-2</fb>
    <v>74</v>
  </rv>
  <rv s="1">
    <fb>2147421951384.0701</fb>
    <v>71</v>
  </rv>
  <rv s="0">
    <v>536871168</v>
    <v>Abruzzes, Italy</v>
    <v>wjson{"t":"e","d":"AdministrativeDivision","e":["Abruzzes","Italy"]}</v>
    <v>en-US</v>
    <v>City</v>
  </rv>
  <rv s="0">
    <v>536871168</v>
    <v>Apulia, Italy</v>
    <v>wjson{"t":"e","d":"AdministrativeDivision","e":["Apulia","Italy"]}</v>
    <v>en-US</v>
    <v>City</v>
  </rv>
  <rv s="0">
    <v>536871168</v>
    <v>Basilicata, Italy</v>
    <v>wjson{"t":"e","d":"AdministrativeDivision","e":["Basilicata","Italy"]}</v>
    <v>en-US</v>
    <v>City</v>
  </rv>
  <rv s="0">
    <v>536871168</v>
    <v>Calabria, Italy</v>
    <v>wjson{"t":"e","d":"AdministrativeDivision","e":["Calabria","Italy"]}</v>
    <v>en-US</v>
    <v>City</v>
  </rv>
  <rv s="0">
    <v>536871168</v>
    <v>Campania, Italy</v>
    <v>wjson{"t":"e","d":"AdministrativeDivision","e":["Campania","Italy"]}</v>
    <v>en-US</v>
    <v>City</v>
  </rv>
  <rv s="0">
    <v>536871168</v>
    <v>Emilia‐Romagna, Italy</v>
    <v>wjson{"t":"e","d":"AdministrativeDivision","e":["EmiliaRomagna","Italy"]}</v>
    <v>en-US</v>
    <v>City</v>
  </rv>
  <rv s="0">
    <v>536871168</v>
    <v>Friuli‐Venezia Giulia, Italy</v>
    <v>wjson{"t":"e","d":"AdministrativeDivision","e":["FriuliVeneziaGiulia","Italy"]}</v>
    <v>en-US</v>
    <v>City</v>
  </rv>
  <rv s="0">
    <v>536871168</v>
    <v>Lazio, Italy</v>
    <v>wjson{"t":"e","d":"AdministrativeDivision","e":["Lazio","Italy"]}</v>
    <v>en-US</v>
    <v>City</v>
  </rv>
  <rv s="0">
    <v>536871168</v>
    <v>Liguria, Italy</v>
    <v>wjson{"t":"e","d":"AdministrativeDivision","e":["Liguria","Italy"]}</v>
    <v>en-US</v>
    <v>City</v>
  </rv>
  <rv s="0">
    <v>536871168</v>
    <v>Lombardy, Italy</v>
    <v>wjson{"t":"e","d":"AdministrativeDivision","e":["Lombardy","Italy"]}</v>
    <v>en-US</v>
    <v>City</v>
  </rv>
  <rv s="0">
    <v>536871168</v>
    <v>Marche, Italy</v>
    <v>wjson{"t":"e","d":"AdministrativeDivision","e":["Marche","Italy"]}</v>
    <v>en-US</v>
    <v>City</v>
  </rv>
  <rv s="0">
    <v>536871168</v>
    <v>Molise, Italy</v>
    <v>wjson{"t":"e","d":"AdministrativeDivision","e":["Molise","Italy"]}</v>
    <v>en-US</v>
    <v>City</v>
  </rv>
  <rv s="0">
    <v>536871168</v>
    <v>Piemonte, Italy</v>
    <v>wjson{"t":"e","d":"AdministrativeDivision","e":["Piemonte","Italy"]}</v>
    <v>en-US</v>
    <v>City</v>
  </rv>
  <rv s="0">
    <v>536871168</v>
    <v>Sardegna, Italy</v>
    <v>wjson{"t":"e","d":"AdministrativeDivision","e":["Sardegna","Italy"]}</v>
    <v>en-US</v>
    <v>City</v>
  </rv>
  <rv s="0">
    <v>536871168</v>
    <v>Sicily, Italy</v>
    <v>wjson{"t":"e","d":"AdministrativeDivision","e":["Sicily","Italy"]}</v>
    <v>en-US</v>
    <v>City</v>
  </rv>
  <rv s="0">
    <v>536871168</v>
    <v>Toscana, Italy</v>
    <v>wjson{"t":"e","d":"AdministrativeDivision","e":["Toscana","Italy"]}</v>
    <v>en-US</v>
    <v>City</v>
  </rv>
  <rv s="0">
    <v>536871168</v>
    <v>Trentino‐Alto Adige, Italy</v>
    <v>wjson{"t":"e","d":"AdministrativeDivision","e":["TrentinoAltoAdige","Italy"]}</v>
    <v>en-US</v>
    <v>City</v>
  </rv>
  <rv s="0">
    <v>536871168</v>
    <v>Umbria, Italy</v>
    <v>wjson{"t":"e","d":"AdministrativeDivision","e":["Umbria","Italy"]}</v>
    <v>en-US</v>
    <v>City</v>
  </rv>
  <rv s="0">
    <v>536871168</v>
    <v>Valle d'Aosta, Italy</v>
    <v>wjson{"t":"e","d":"AdministrativeDivision","e":["ValleDAosta","Italy"]}</v>
    <v>en-US</v>
    <v>City</v>
  </rv>
  <rv s="0">
    <v>536871168</v>
    <v>Veneto, Italy</v>
    <v>wjson{"t":"e","d":"AdministrativeDivision","e":["Veneto","Italy"]}</v>
    <v>en-US</v>
    <v>City</v>
  </rv>
  <rv s="2">
    <v>123</v>
  </rv>
  <rv s="1">
    <fb>0.82063845637497024</fb>
    <v>70</v>
  </rv>
  <rv s="9">
    <v>76</v>
    <v>Christianity (82.064%)</v>
    <v>69</v>
    <v>2004</v>
    <v>Christianity (82.064%)</v>
    <v>Christianity</v>
  </rv>
  <rv s="1">
    <fb>1.1969212134927004E-2</fb>
    <v>28</v>
  </rv>
  <rv s="9">
    <v>76</v>
    <v>Islam (1.197%)</v>
    <v>69</v>
    <v>2006</v>
    <v>Islam (1.197%)</v>
    <v>Islam</v>
  </rv>
  <rv s="1">
    <fb>7.6499640007344995E-4</fb>
    <v>77</v>
  </rv>
  <rv s="9">
    <v>76</v>
    <v>Chinese Universism (0.076%)</v>
    <v>69</v>
    <v>2008</v>
    <v>Chinese Universism (0.076%)</v>
    <v>Chinese Universism</v>
  </rv>
  <rv s="1">
    <fb>6.6049451730164647E-4</fb>
    <v>77</v>
  </rv>
  <rv s="9">
    <v>76</v>
    <v>Judaism (0.066%)</v>
    <v>69</v>
    <v>2010</v>
    <v>Judaism (0.066%)</v>
    <v>Judaism</v>
  </rv>
  <rv s="1">
    <fb>1.4600221261733341E-4</fb>
    <v>77</v>
  </rv>
  <rv s="9">
    <v>76</v>
    <v>Buddhism (0.015%)</v>
    <v>69</v>
    <v>2012</v>
    <v>Buddhism (0.015%)</v>
    <v>Buddhism</v>
  </rv>
  <rv s="1">
    <fb>8.6895682231275719E-5</fb>
    <v>97</v>
  </rv>
  <rv s="9">
    <v>76</v>
    <v>Bahá'í Faith (0.009%)</v>
    <v>69</v>
    <v>2014</v>
    <v>Bahá'í Faith (0.009%)</v>
    <v>Bahá'í Faith</v>
  </rv>
  <rv s="1">
    <fb>3.6784383272174203E-5</fb>
    <v>97</v>
  </rv>
  <rv s="9">
    <v>76</v>
    <v>Hinduism (0.004%)</v>
    <v>69</v>
    <v>2016</v>
    <v>Hinduism (0.004%)</v>
    <v>Hinduism</v>
  </rv>
  <rv s="1">
    <fb>3.5002803455573172E-5</fb>
    <v>97</v>
  </rv>
  <rv s="9">
    <v>76</v>
    <v>Ethnic religions (0.004%)</v>
    <v>69</v>
    <v>2018</v>
    <v>Ethnic religions (0.004%)</v>
    <v>ethnic religions</v>
  </rv>
  <rv s="2">
    <v>124</v>
  </rv>
  <rv s="1">
    <fb>4601869</fb>
    <v>26</v>
  </rv>
  <rv s="1">
    <fb>9.98461</fb>
    <v>67</v>
  </rv>
  <rv s="1">
    <fb>914642</fb>
    <v>26</v>
  </rv>
  <rv s="10">
    <v>78</v>
    <v>Switzerland (740. km)</v>
    <v>69</v>
    <v>79</v>
    <v>1164</v>
    <v>1851</v>
    <v>Switzerland (740. km)</v>
  </rv>
  <rv s="10">
    <v>78</v>
    <v>France (488. km)</v>
    <v>69</v>
    <v>79</v>
    <v>1161</v>
    <v>1700</v>
    <v>France (488. km)</v>
  </rv>
  <rv s="10">
    <v>78</v>
    <v>Austria (430. km)</v>
    <v>69</v>
    <v>79</v>
    <v>1158</v>
    <v>1460</v>
    <v>Austria (430. km)</v>
  </rv>
  <rv s="1">
    <fb>199</fb>
    <v>25</v>
  </rv>
  <rv s="10">
    <v>78</v>
    <v>Slovenia (199. km)</v>
    <v>69</v>
    <v>79</v>
    <v>1350</v>
    <v>2027</v>
    <v>Slovenia (199. km)</v>
  </rv>
  <rv s="1">
    <fb>39</fb>
    <v>66</v>
  </rv>
  <rv s="10">
    <v>78</v>
    <v>San Marino (39. km)</v>
    <v>69</v>
    <v>79</v>
    <v>1874</v>
    <v>2029</v>
    <v>San Marino (39. km)</v>
  </rv>
  <rv s="1">
    <fb>3.2</fb>
    <v>67</v>
  </rv>
  <rv s="10">
    <v>78</v>
    <v>Vatican City (3.2 km)</v>
    <v>69</v>
    <v>79</v>
    <v>1875</v>
    <v>2031</v>
    <v>Vatican City (3.2 km)</v>
  </rv>
  <rv s="2">
    <v>125</v>
  </rv>
  <rv s="1">
    <fb>20396603</fb>
    <v>26</v>
  </rv>
  <rv s="1">
    <fb>1967569</fb>
    <v>26</v>
  </rv>
  <rv s="2">
    <v>126</v>
  </rv>
  <rv s="1">
    <fb>301340</fb>
    <v>26</v>
  </rv>
  <rv s="1">
    <fb>487700</fb>
    <v>26</v>
  </rv>
  <rv s="1">
    <fb>9425438</fb>
    <v>26</v>
  </rv>
  <rv s="1">
    <fb>713702</fb>
    <v>26</v>
  </rv>
  <rv s="1">
    <fb>43231023</fb>
    <v>26</v>
  </rv>
  <rv s="1">
    <fb>380</fb>
    <v>26</v>
  </rv>
  <rv s="1">
    <fb>9.8870000839233405E-2</fb>
    <v>74</v>
  </rv>
  <rv s="17">
    <v>#VALUE!</v>
    <v>en-US</v>
    <v>wjson{"t":"e","d":"Country","e":"Italy"}</v>
    <v>536871168</v>
    <v>1</v>
    <v>91</v>
    <v>96</v>
    <v>Italy</v>
    <v>8</v>
    <v>49</v>
    <v>City</v>
    <v>10</v>
    <v>50</v>
    <v>64</v>
    <v>1870</v>
    <v>1871</v>
    <v>1872</v>
    <v>1873</v>
    <v>1196</v>
    <v>1876</v>
    <v>39</v>
    <v>1877</v>
    <v>1878</v>
    <v>1879</v>
    <v>IT</v>
    <v>1880</v>
    <v>1881</v>
    <v>1882</v>
    <v>1883</v>
    <v>1894</v>
    <v>1895</v>
    <v>1896</v>
    <v>Italian Republic</v>
    <v>1897</v>
    <v>1898</v>
    <v>1899</v>
    <v>1900</v>
    <v>1901</v>
    <v>1902</v>
    <v>1360</v>
    <v>1903</v>
    <v>1904</v>
    <v>1905</v>
    <v>1501</v>
    <v>.it</v>
    <v>1906</v>
    <v>1907</v>
    <v>ITALY</v>
    <v>1908</v>
    <v>1909</v>
    <v>1962</v>
    <v>1967</v>
    <v>I</v>
    <v>1968</v>
    <v>1969</v>
    <v>1970</v>
    <v>1971</v>
    <v>1972</v>
    <v>1973</v>
    <v>Italy</v>
    <v>Italian</v>
    <v>1974</v>
    <v>1975</v>
    <v>1976</v>
    <v>1977</v>
    <v>1978</v>
    <v>1979</v>
    <v>1980</v>
    <v>1981</v>
    <v>1982</v>
    <v>2003</v>
    <v>2020</v>
    <v>2021</v>
    <v>2022</v>
    <v>2023</v>
    <v>2033</v>
    <v>2034</v>
    <v>2035</v>
    <v>2036</v>
    <v>2037</v>
    <v>2038</v>
    <v>2039</v>
    <v>2040</v>
    <v>2041</v>
    <v>ITA</v>
    <v>2042</v>
    <v>2043</v>
    <v>Italy</v>
    <v>Italy, officially the Italian Republic, is a country consisting of a peninsula delimited by the Alps and surrounded by several islands. Italy is located in south–central Europe, and is considered part of western Europe.</v>
    <v>country/region</v>
  </rv>
  <rv s="1">
    <fb>399129</fb>
    <v>26</v>
  </rv>
  <rv s="1">
    <fb>421105</fb>
    <v>26</v>
  </rv>
  <rv s="1">
    <fb>0.24850695418654056</fb>
    <v>65</v>
  </rv>
  <rv s="1">
    <fb>10.24</fb>
    <v>66</v>
  </rv>
  <rv s="1">
    <fb>1.59</fb>
    <v>67</v>
  </rv>
  <rv s="0">
    <v>536871168</v>
    <v>Morocco</v>
    <v>wjson{"t":"e","d":"Country","e":"Morocco"}</v>
    <v>en-US</v>
    <v>City</v>
  </rv>
  <rv s="0">
    <v>536871168</v>
    <v>Portugal</v>
    <v>wjson{"t":"e","d":"Country","e":"Portugal"}</v>
    <v>en-US</v>
    <v>City</v>
  </rv>
  <rv s="2">
    <v>127</v>
  </rv>
  <rv s="0">
    <v>536871168</v>
    <v>Madrid</v>
    <v>wjson{"t":"e","d":"City","e":["Madrid","Madrid","Spain"]}</v>
    <v>en-US</v>
    <v>City</v>
  </rv>
  <rv s="1">
    <fb>4964</fb>
    <v>27</v>
  </rv>
  <rv s="1">
    <fb>0.69953624171701501</fb>
    <v>70</v>
  </rv>
  <rv s="1">
    <fb>19892763</fb>
    <v>26</v>
  </rv>
  <rv s="1">
    <fb>813813</fb>
    <v>26</v>
  </rv>
  <rv s="1">
    <fb>4034849</fb>
    <v>26</v>
  </rv>
  <rv s="1">
    <fb>15044101</fb>
    <v>26</v>
  </rv>
  <rv s="1">
    <fb>0.89900000000000002</fb>
    <v>70</v>
  </rv>
  <rv s="7">
    <v>68</v>
    <v>Spanish (89.9%)</v>
    <v>69</v>
    <v>Spanish</v>
    <v>2060</v>
    <v>Spanish (89.9%)</v>
  </rv>
  <rv s="1">
    <fb>3.5999999999999997E-2</fb>
    <v>28</v>
  </rv>
  <rv s="7">
    <v>68</v>
    <v>Other (3.6%)</v>
    <v>69</v>
    <v>other</v>
    <v>2062</v>
    <v>Other (3.6%)</v>
  </rv>
  <rv s="7">
    <v>68</v>
    <v>Moroccans (1.7%)</v>
    <v>69</v>
    <v>Moroccans</v>
    <v>416</v>
    <v>Moroccans (1.7%)</v>
  </rv>
  <rv s="7">
    <v>68</v>
    <v>Romanian (1.7%)</v>
    <v>69</v>
    <v>Romanian</v>
    <v>416</v>
    <v>Romanian (1.7%)</v>
  </rv>
  <rv s="7">
    <v>68</v>
    <v>Ecuadorian (0.7%)</v>
    <v>69</v>
    <v>Ecuadorian</v>
    <v>1179</v>
    <v>Ecuadorian (0.7%)</v>
  </rv>
  <rv s="7">
    <v>68</v>
    <v>White British (0.7%)</v>
    <v>69</v>
    <v>white British</v>
    <v>1179</v>
    <v>White British (0.7%)</v>
  </rv>
  <rv s="7">
    <v>68</v>
    <v>Colombian (0.5%)</v>
    <v>69</v>
    <v>Colombian</v>
    <v>571</v>
    <v>Colombian (0.5%)</v>
  </rv>
  <rv s="7">
    <v>68</v>
    <v>Bolivian (0.4%)</v>
    <v>69</v>
    <v>Bolivian</v>
    <v>1033</v>
    <v>Bolivian (0.4%)</v>
  </rv>
  <rv s="7">
    <v>68</v>
    <v>Chinese (0.4%)</v>
    <v>69</v>
    <v>Chinese</v>
    <v>1033</v>
    <v>Chinese (0.4%)</v>
  </rv>
  <rv s="7">
    <v>68</v>
    <v>Italian (0.4%)</v>
    <v>69</v>
    <v>Italian</v>
    <v>1033</v>
    <v>Italian (0.4%)</v>
  </rv>
  <rv s="2">
    <v>128</v>
  </rv>
  <rv s="1">
    <fb>15176954</fb>
    <v>26</v>
  </rv>
  <rv s="3">
    <v>29</v>
    <v>10</v>
    <v>0</v>
    <v>flag of Spain</v>
  </rv>
  <rv s="1">
    <fb>1394116310768.6299</fb>
    <v>71</v>
  </rv>
  <rv s="1">
    <fb>1987305371639.04</fb>
    <v>71</v>
  </rv>
  <rv s="1">
    <fb>29613.671137978301</fb>
    <v>72</v>
  </rv>
  <rv s="1">
    <fb>1.97910056122981</fb>
    <v>67</v>
  </rv>
  <rv s="1">
    <fb>0.34700000000000003</fb>
    <v>70</v>
  </rv>
  <rv s="1">
    <fb>2638</fb>
    <v>71</v>
  </rv>
  <rv s="1">
    <fb>3.4000000000000002E-2</fb>
    <v>28</v>
  </rv>
  <rv s="1">
    <fb>0.81799999999999995</fb>
    <v>70</v>
  </rv>
  <rv s="1">
    <fb>0.96599999999999997</fb>
    <v>70</v>
  </rv>
  <rv s="1">
    <fb>0.875</fb>
    <v>70</v>
  </rv>
  <rv s="1">
    <fb>0.88400000000000001</fb>
    <v>70</v>
  </rv>
  <rv s="1">
    <fb>40296252</fb>
    <v>26</v>
  </rv>
  <rv s="1">
    <fb>34357287</fb>
    <v>26</v>
  </rv>
  <rv s="1">
    <fb>23120097</fb>
    <v>26</v>
  </rv>
  <rv s="1">
    <fb>498980</fb>
    <v>26</v>
  </rv>
  <rv s="1">
    <fb>0.88211363073509352</fb>
    <v>27</v>
  </rv>
  <rv s="0">
    <v>-1879047936</v>
    <v>Spanish</v>
    <v>wjson{"t":"e","d":"Language","e":"Spanish::77gfp"}</v>
    <v>en-US</v>
    <v>Languages</v>
  </rv>
  <rv s="8">
    <v>73</v>
    <v>Spanish (88.211%)</v>
    <v>69</v>
    <v>2090</v>
    <v>2091</v>
    <v>Spanish (88.211%)</v>
  </rv>
  <rv s="1">
    <fb>0.14618219460332396</fb>
    <v>27</v>
  </rv>
  <rv s="0">
    <v>-1879047936</v>
    <v>Catalan</v>
    <v>wjson{"t":"e","d":"Language","e":"Catalan::qy78h"}</v>
    <v>en-US</v>
    <v>Languages</v>
  </rv>
  <rv s="8">
    <v>73</v>
    <v>Catalan (14.618%)</v>
    <v>69</v>
    <v>2093</v>
    <v>2094</v>
    <v>Catalan (14.618%)</v>
  </rv>
  <rv s="1">
    <fb>7.1667990614641436E-2</fb>
    <v>25</v>
  </rv>
  <rv s="0">
    <v>-1879047936</v>
    <v>Galician</v>
    <v>wjson{"t":"e","d":"Language","e":"Galician::56d29"}</v>
    <v>en-US</v>
    <v>Languages</v>
  </rv>
  <rv s="8">
    <v>73</v>
    <v>Galician (7.167%)</v>
    <v>69</v>
    <v>2096</v>
    <v>2097</v>
    <v>Galician (7.167%)</v>
  </rv>
  <rv s="1">
    <fb>1.3098706294980788E-2</fb>
    <v>25</v>
  </rv>
  <rv s="0">
    <v>-1879047936</v>
    <v>Basque</v>
    <v>wjson{"t":"e","d":"Language","e":"Basque::8747x"}</v>
    <v>en-US</v>
    <v>Languages</v>
  </rv>
  <rv s="8">
    <v>73</v>
    <v>Basque (1.31%)</v>
    <v>69</v>
    <v>2099</v>
    <v>2100</v>
    <v>Basque (1.31%)</v>
  </rv>
  <rv s="1">
    <fb>4.5167952741313059E-3</fb>
    <v>66</v>
  </rv>
  <rv s="0">
    <v>-1879047936</v>
    <v>Extremaduran</v>
    <v>wjson{"t":"e","d":"Language","e":"Extremaduran::7trsm"}</v>
    <v>en-US</v>
    <v>Languages</v>
  </rv>
  <rv s="8">
    <v>73</v>
    <v>Extremaduran (0.452%)</v>
    <v>69</v>
    <v>2102</v>
    <v>2103</v>
    <v>Extremaduran (0.452%)</v>
  </rv>
  <rv s="1">
    <fb>2.3035655898069659E-3</fb>
    <v>66</v>
  </rv>
  <rv s="0">
    <v>-1879047936</v>
    <v>Spanish Sign Language</v>
    <v>wjson{"t":"e","d":"Language","e":"SpanishSignLanguage::5vmr6"}</v>
    <v>en-US</v>
    <v>Languages</v>
  </rv>
  <rv s="8">
    <v>73</v>
    <v>Spanish Sign Language (0.23%)</v>
    <v>69</v>
    <v>2105</v>
    <v>2106</v>
    <v>Spanish Sign Language (0.23%)</v>
  </rv>
  <rv s="1">
    <fb>2.2583976370656525E-3</fb>
    <v>66</v>
  </rv>
  <rv s="0">
    <v>-1879047936</v>
    <v>Asturian</v>
    <v>wjson{"t":"e","d":"Language","e":"Asturian::5sbh8"}</v>
    <v>en-US</v>
    <v>Languages</v>
  </rv>
  <rv s="8">
    <v>73</v>
    <v>Asturian (0.226%)</v>
    <v>69</v>
    <v>2108</v>
    <v>2109</v>
    <v>Asturian (0.226%)</v>
  </rv>
  <rv s="1">
    <fb>9.0335905482626132E-4</fb>
    <v>67</v>
  </rv>
  <rv s="0">
    <v>-1879047936</v>
    <v>Caló</v>
    <v>wjson{"t":"e","d":"Language","e":"Calo::p2s96"}</v>
    <v>en-US</v>
    <v>Languages</v>
  </rv>
  <rv s="8">
    <v>73</v>
    <v>Caló (0.09%)</v>
    <v>69</v>
    <v>2111</v>
    <v>2112</v>
    <v>Caló (0.09%)</v>
  </rv>
  <rv s="1">
    <fb>4.0651157467181759E-4</fb>
    <v>67</v>
  </rv>
  <rv s="0">
    <v>-1879047936</v>
    <v>Catalonian Sign Language</v>
    <v>wjson{"t":"e","d":"Language","e":"CatalanSignLanguage::85p23"}</v>
    <v>en-US</v>
    <v>Languages</v>
  </rv>
  <rv s="8">
    <v>73</v>
    <v>Catalonian Sign Language (0.041%)</v>
    <v>69</v>
    <v>2114</v>
    <v>2115</v>
    <v>Catalonian Sign Language (0.041%)</v>
  </rv>
  <rv s="1">
    <fb>2.4842374007722168E-4</fb>
    <v>67</v>
  </rv>
  <rv s="0">
    <v>-1879047936</v>
    <v>Aragonese</v>
    <v>wjson{"t":"e","d":"Language","e":"Aragonese::43bdc"}</v>
    <v>en-US</v>
    <v>Languages</v>
  </rv>
  <rv s="8">
    <v>73</v>
    <v>Aragonese (0.025%)</v>
    <v>69</v>
    <v>2117</v>
    <v>2118</v>
    <v>Aragonese (0.025%)</v>
  </rv>
  <rv s="1">
    <fb>2.3713175189189349E-4</fb>
    <v>67</v>
  </rv>
  <rv s="0">
    <v>-1879047936</v>
    <v>Fala</v>
    <v>wjson{"t":"e","d":"Language","e":"Fala::czk35"}</v>
    <v>en-US</v>
    <v>Languages</v>
  </rv>
  <rv s="8">
    <v>73</v>
    <v>Fala (0.024%)</v>
    <v>69</v>
    <v>2120</v>
    <v>2121</v>
    <v>Fala (0.024%)</v>
  </rv>
  <rv s="2">
    <v>129</v>
  </rv>
  <rv s="0">
    <v>536871168</v>
    <v>Barcelona</v>
    <v>wjson{"t":"e","d":"City","e":["Barcelona","Barcelona","Spain"]}</v>
    <v>en-US</v>
    <v>City</v>
  </rv>
  <rv s="0">
    <v>536871168</v>
    <v>Valencia</v>
    <v>wjson{"t":"e","d":"City","e":["Valencia","Valencia","Spain"]}</v>
    <v>en-US</v>
    <v>City</v>
  </rv>
  <rv s="0">
    <v>536871168</v>
    <v>Seville</v>
    <v>wjson{"t":"e","d":"City","e":["Seville","Seville","Spain"]}</v>
    <v>en-US</v>
    <v>City</v>
  </rv>
  <rv s="0">
    <v>536871168</v>
    <v>Zaragoza</v>
    <v>wjson{"t":"e","d":"City","e":["Zaragoza","Zaragoza","Spain"]}</v>
    <v>en-US</v>
    <v>City</v>
  </rv>
  <rv s="2">
    <v>130</v>
  </rv>
  <rv s="1">
    <fb>81.8</fb>
    <v>66</v>
  </rv>
  <rv s="1">
    <fb>0.98436499999999993</fb>
    <v>65</v>
  </rv>
  <rv s="4">
    <v>30</v>
    <v>10</v>
    <v>32</v>
    <v>1</v>
    <v>location map</v>
  </rv>
  <rv s="1">
    <fb>0.12904847805473313</fb>
    <v>65</v>
  </rv>
  <rv s="1">
    <fb>43.152000000000001</fb>
    <v>66</v>
  </rv>
  <rv s="1">
    <fb>54161014</fb>
    <v>26</v>
  </rv>
  <rv s="2">
    <v>131</v>
  </rv>
  <rv s="1">
    <fb>3.1800000000000001E-3</fb>
    <v>75</v>
  </rv>
  <rv s="1">
    <fb>46736782</fb>
    <v>26</v>
  </rv>
  <rv s="1">
    <fb>93.698440256615896</fb>
    <v>66</v>
  </rv>
  <rv s="1">
    <fb>0.59446967533961204</fb>
    <v>70</v>
  </rv>
  <rv s="1">
    <fb>3042396</fb>
    <v>26</v>
  </rv>
  <rv s="1">
    <fb>13.13172</fb>
    <v>66</v>
  </rv>
  <rv s="1">
    <fb>4.2091099999999999E-2</fb>
    <v>74</v>
  </rv>
  <rv s="1">
    <fb>1569996805427.3899</fb>
    <v>71</v>
  </rv>
  <rv s="0">
    <v>536871168</v>
    <v>Andalusia, Spain</v>
    <v>wjson{"t":"e","d":"AdministrativeDivision","e":["Andalusia","Spain"]}</v>
    <v>en-US</v>
    <v>City</v>
  </rv>
  <rv s="0">
    <v>536871168</v>
    <v>Aragon, Spain</v>
    <v>wjson{"t":"e","d":"AdministrativeDivision","e":["Aragon","Spain"]}</v>
    <v>en-US</v>
    <v>City</v>
  </rv>
  <rv s="0">
    <v>536871168</v>
    <v>Asturias, Spain</v>
    <v>wjson{"t":"e","d":"AdministrativeDivision","e":["Asturias","Spain"]}</v>
    <v>en-US</v>
    <v>City</v>
  </rv>
  <rv s="0">
    <v>536871168</v>
    <v>Balearic Islands, Spain</v>
    <v>wjson{"t":"e","d":"AdministrativeDivision","e":["BalearicIslands","Spain"]}</v>
    <v>en-US</v>
    <v>City</v>
  </rv>
  <rv s="0">
    <v>536871168</v>
    <v>Basque Country, Spain</v>
    <v>wjson{"t":"e","d":"AdministrativeDivision","e":["BasqueCountry","Spain"]}</v>
    <v>en-US</v>
    <v>City</v>
  </rv>
  <rv s="0">
    <v>536871168</v>
    <v>Canary Islands, Spain</v>
    <v>wjson{"t":"e","d":"AdministrativeDivision","e":["CanaryIslands","Spain"]}</v>
    <v>en-US</v>
    <v>City</v>
  </rv>
  <rv s="0">
    <v>536871168</v>
    <v>Cantabria, Spain</v>
    <v>wjson{"t":"e","d":"AdministrativeDivision","e":["Cantabria","Spain"]}</v>
    <v>en-US</v>
    <v>City</v>
  </rv>
  <rv s="0">
    <v>536871168</v>
    <v>Castile and Leon, Spain</v>
    <v>wjson{"t":"e","d":"AdministrativeDivision","e":["CastileAndLeon","Spain"]}</v>
    <v>en-US</v>
    <v>City</v>
  </rv>
  <rv s="0">
    <v>536871168</v>
    <v>Castile‐La Mancha, Spain</v>
    <v>wjson{"t":"e","d":"AdministrativeDivision","e":["CastileLaMancha","Spain"]}</v>
    <v>en-US</v>
    <v>City</v>
  </rv>
  <rv s="0">
    <v>536871168</v>
    <v>Catalonia, Spain</v>
    <v>wjson{"t":"e","d":"AdministrativeDivision","e":["Catalonia","Spain"]}</v>
    <v>en-US</v>
    <v>City</v>
  </rv>
  <rv s="0">
    <v>536871168</v>
    <v>Ceuta, Spain</v>
    <v>wjson{"t":"e","d":"AdministrativeDivision","e":["Ceuta","Spain"]}</v>
    <v>en-US</v>
    <v>City</v>
  </rv>
  <rv s="0">
    <v>536871168</v>
    <v>Extremadura, Spain</v>
    <v>wjson{"t":"e","d":"AdministrativeDivision","e":["Extremadura","Spain"]}</v>
    <v>en-US</v>
    <v>City</v>
  </rv>
  <rv s="0">
    <v>536871168</v>
    <v>Galicia, Spain</v>
    <v>wjson{"t":"e","d":"AdministrativeDivision","e":["Galicia","Spain"]}</v>
    <v>en-US</v>
    <v>City</v>
  </rv>
  <rv s="0">
    <v>536871168</v>
    <v>La Rioja, Spain</v>
    <v>wjson{"t":"e","d":"AdministrativeDivision","e":["LaRioja","Spain"]}</v>
    <v>en-US</v>
    <v>City</v>
  </rv>
  <rv s="0">
    <v>536871168</v>
    <v>Madrid, Spain</v>
    <v>wjson{"t":"e","d":"AdministrativeDivision","e":["Madrid","Spain"]}</v>
    <v>en-US</v>
    <v>City</v>
  </rv>
  <rv s="0">
    <v>536871168</v>
    <v>Melilla, Spain</v>
    <v>wjson{"t":"e","d":"AdministrativeDivision","e":["Melilla","Spain"]}</v>
    <v>en-US</v>
    <v>City</v>
  </rv>
  <rv s="0">
    <v>536871168</v>
    <v>Murcia, Spain</v>
    <v>wjson{"t":"e","d":"AdministrativeDivision","e":["Murcia","Spain"]}</v>
    <v>en-US</v>
    <v>City</v>
  </rv>
  <rv s="0">
    <v>536871168</v>
    <v>Navarra, Spain</v>
    <v>wjson{"t":"e","d":"AdministrativeDivision","e":["Navarra","Spain"]}</v>
    <v>en-US</v>
    <v>City</v>
  </rv>
  <rv s="0">
    <v>536871168</v>
    <v>Valencia, Spain</v>
    <v>wjson{"t":"e","d":"AdministrativeDivision","e":["Valencia","Spain"]}</v>
    <v>en-US</v>
    <v>City</v>
  </rv>
  <rv s="2">
    <v>132</v>
  </rv>
  <rv s="1">
    <fb>0.91300843517586949</fb>
    <v>70</v>
  </rv>
  <rv s="9">
    <v>76</v>
    <v>Christianity (91.301%)</v>
    <v>69</v>
    <v>2164</v>
    <v>Christianity (91.301%)</v>
    <v>Christianity</v>
  </rv>
  <rv s="1">
    <fb>1.0366601564657804E-2</fb>
    <v>28</v>
  </rv>
  <rv s="9">
    <v>76</v>
    <v>Islam (1.037%)</v>
    <v>69</v>
    <v>2166</v>
    <v>Islam (1.037%)</v>
    <v>Islam</v>
  </rv>
  <rv s="1">
    <fb>5.2848084399592708E-4</fb>
    <v>77</v>
  </rv>
  <rv s="9">
    <v>76</v>
    <v>Bahá'í Faith (0.053%)</v>
    <v>69</v>
    <v>2168</v>
    <v>Bahá'í Faith (0.053%)</v>
    <v>Bahá'í Faith</v>
  </rv>
  <rv s="1">
    <fb>4.4750296139880249E-4</fb>
    <v>77</v>
  </rv>
  <rv s="9">
    <v>76</v>
    <v>Buddhism (0.045%)</v>
    <v>69</v>
    <v>2170</v>
    <v>Buddhism (0.045%)</v>
    <v>Buddhism</v>
  </rv>
  <rv s="1">
    <fb>3.3020036744776531E-4</fb>
    <v>77</v>
  </rv>
  <rv s="9">
    <v>76</v>
    <v>Judaism (0.033%)</v>
    <v>69</v>
    <v>2172</v>
    <v>Judaism (0.033%)</v>
    <v>Judaism</v>
  </rv>
  <rv s="2">
    <v>133</v>
  </rv>
  <rv s="1">
    <fb>3332678</fb>
    <v>26</v>
  </rv>
  <rv s="1">
    <fb>11.56883</fb>
    <v>66</v>
  </rv>
  <rv s="1">
    <fb>834027</fb>
    <v>26</v>
  </rv>
  <rv s="1">
    <fb>1214</fb>
    <v>27</v>
  </rv>
  <rv s="10">
    <v>78</v>
    <v>Portugal (1214. km)</v>
    <v>69</v>
    <v>79</v>
    <v>2051</v>
    <v>2178</v>
    <v>Portugal (1214. km)</v>
  </rv>
  <rv s="10">
    <v>78</v>
    <v>France (623. km)</v>
    <v>69</v>
    <v>79</v>
    <v>1161</v>
    <v>1694</v>
    <v>France (623. km)</v>
  </rv>
  <rv s="1">
    <fb>63.7</fb>
    <v>66</v>
  </rv>
  <rv s="10">
    <v>78</v>
    <v>Andorra (63.7 km)</v>
    <v>69</v>
    <v>79</v>
    <v>1591</v>
    <v>2181</v>
    <v>Andorra (63.7 km)</v>
  </rv>
  <rv s="1">
    <fb>16</fb>
    <v>66</v>
  </rv>
  <rv s="10">
    <v>78</v>
    <v>Morocco (16. km)</v>
    <v>69</v>
    <v>79</v>
    <v>2050</v>
    <v>2183</v>
    <v>Morocco (16. km)</v>
  </rv>
  <rv s="1">
    <fb>1.2</fb>
    <v>67</v>
  </rv>
  <rv s="10">
    <v>78</v>
    <v>Gibraltar (1.2 km)</v>
    <v>69</v>
    <v>79</v>
    <v>64</v>
    <v>2185</v>
    <v>Gibraltar (1.2 km)</v>
  </rv>
  <rv s="2">
    <v>134</v>
  </rv>
  <rv s="1">
    <fb>19484361</fb>
    <v>26</v>
  </rv>
  <rv s="1">
    <fb>1950482</fb>
    <v>26</v>
  </rv>
  <rv s="2">
    <v>135</v>
  </rv>
  <rv s="1">
    <fb>505370</fb>
    <v>26</v>
  </rv>
  <rv s="1">
    <fb>666291.5</fb>
    <v>26</v>
  </rv>
  <rv s="1">
    <fb>7971409</fb>
    <v>26</v>
  </rv>
  <rv s="1">
    <fb>519757</fb>
    <v>26</v>
  </rv>
  <rv s="1">
    <fb>24621256</fb>
    <v>26</v>
  </rv>
  <rv s="1">
    <fb>724</fb>
    <v>26</v>
  </rv>
  <rv s="1">
    <fb>0.13958999633789101</fb>
    <v>65</v>
  </rv>
  <rv s="17">
    <v>#VALUE!</v>
    <v>en-US</v>
    <v>wjson{"t":"e","d":"Country","e":"Spain"}</v>
    <v>536871168</v>
    <v>1</v>
    <v>91</v>
    <v>96</v>
    <v>Spain</v>
    <v>8</v>
    <v>49</v>
    <v>City</v>
    <v>10</v>
    <v>50</v>
    <v>64</v>
    <v>2045</v>
    <v>2046</v>
    <v>2047</v>
    <v>2048</v>
    <v>2049</v>
    <v>2052</v>
    <v>34</v>
    <v>2053</v>
    <v>2054</v>
    <v>2055</v>
    <v>ES</v>
    <v>2056</v>
    <v>2057</v>
    <v>2058</v>
    <v>2059</v>
    <v>2072</v>
    <v>2073</v>
    <v>2074</v>
    <v>Kingdom of Spain</v>
    <v>2075</v>
    <v>2076</v>
    <v>2077</v>
    <v>2078</v>
    <v>2079</v>
    <v>2080</v>
    <v>2081</v>
    <v>2082</v>
    <v>2083</v>
    <v>2084</v>
    <v>2085</v>
    <v>.es</v>
    <v>2086</v>
    <v>2087</v>
    <v>SPAIN</v>
    <v>2088</v>
    <v>2089</v>
    <v>2123</v>
    <v>2128</v>
    <v>E</v>
    <v>2129</v>
    <v>2130</v>
    <v>2131</v>
    <v>2132</v>
    <v>2133</v>
    <v>2134</v>
    <v>Spain</v>
    <v>Spanish</v>
    <v>2135</v>
    <v>2136</v>
    <v>2137</v>
    <v>2138</v>
    <v>2139</v>
    <v>2140</v>
    <v>2141</v>
    <v>2142</v>
    <v>2143</v>
    <v>2163</v>
    <v>2174</v>
    <v>2175</v>
    <v>2176</v>
    <v>2177</v>
    <v>2187</v>
    <v>2188</v>
    <v>2189</v>
    <v>2190</v>
    <v>2191</v>
    <v>2192</v>
    <v>2193</v>
    <v>2194</v>
    <v>2195</v>
    <v>ESP</v>
    <v>2196</v>
    <v>2197</v>
    <v>Spain</v>
    <v>Spain, officially the Kingdom of Spain, is a country in Southwestern Europe with some pockets of territory across the Strait of Gibraltar and the Atlantic Ocean. Its continental European territory is situated on the Iberian Peninsula.</v>
    <v>country/region</v>
  </rv>
  <rv s="0">
    <v>1073742080</v>
    <v>lithium</v>
    <v>wjson{"t":"e","d":"Element","e":"Lithium"}</v>
    <v>en-US</v>
    <v>Atom</v>
  </rv>
  <rv s="1">
    <fb>6.94</fb>
    <v>27</v>
  </rv>
  <rv s="1">
    <fb>3</fb>
    <v>26</v>
  </rv>
  <rv s="1">
    <fb>167</fb>
    <v>26</v>
  </rv>
  <rv s="1">
    <fb>1342</fb>
    <v>26</v>
  </rv>
  <rv s="1">
    <fb>128</fb>
    <v>26</v>
  </rv>
  <rv s="1">
    <fb>1.699999999999998E-3</fb>
    <v>66</v>
  </rv>
  <rv s="1">
    <fb>0.53500000000000003</fb>
    <v>25</v>
  </rv>
  <rv s="0">
    <v>-1610612480</v>
    <v>Augustus Matthiessen</v>
    <v>wjson{"t":"e","d":"Person","e":"AugustusMatthiessen::zyj96"}</v>
    <v>en-US</v>
    <v>NotablePeople</v>
  </rv>
  <rv s="0">
    <v>-1610612480</v>
    <v>Johan August Arfwedson</v>
    <v>wjson{"t":"e","d":"Person","e":"JohanAugustArfwedson::374j2"}</v>
    <v>en-US</v>
    <v>NotablePeople</v>
  </rv>
  <rv s="0">
    <v>-1610612480</v>
    <v>Robert Wilhelm Bunsen</v>
    <v>wjson{"t":"e","d":"Person","e":"RobertWilhelmBunsen::j8x5x"}</v>
    <v>en-US</v>
    <v>NotablePeople</v>
  </rv>
  <rv s="2">
    <v>136</v>
  </rv>
  <rv s="2">
    <v>137</v>
  </rv>
  <rv s="1">
    <fb>11000000</fb>
    <v>26</v>
  </rv>
  <rv s="1">
    <fb>59.6</fb>
    <v>29</v>
  </rv>
  <rv s="1">
    <fb>0.98</fb>
    <v>27</v>
  </rv>
  <rv s="1">
    <fb>2.9999999999983924E-6</fb>
    <v>28</v>
  </rv>
  <rv s="3">
    <v>31</v>
    <v>10</v>
    <v>0</v>
    <v>image of lithium</v>
  </rv>
  <rv s="1">
    <fb>229</fb>
    <v>26</v>
  </rv>
  <rv s="0">
    <v>1073742080</v>
    <v>lithium-3</v>
    <v>wjson{"t":"e","d":"Isotope","e":"Lithium3"}</v>
    <v>en-US</v>
    <v>Atom</v>
  </rv>
  <rv s="0">
    <v>1073742080</v>
    <v>lithium-4</v>
    <v>wjson{"t":"e","d":"Isotope","e":"Lithium4"}</v>
    <v>en-US</v>
    <v>Atom</v>
  </rv>
  <rv s="0">
    <v>1073742080</v>
    <v>lithium-5</v>
    <v>wjson{"t":"e","d":"Isotope","e":"Lithium5"}</v>
    <v>en-US</v>
    <v>Atom</v>
  </rv>
  <rv s="0">
    <v>1073742080</v>
    <v>lithium-6</v>
    <v>wjson{"t":"e","d":"Isotope","e":"Lithium6"}</v>
    <v>en-US</v>
    <v>Atom</v>
  </rv>
  <rv s="0">
    <v>1073742080</v>
    <v>lithium-7</v>
    <v>wjson{"t":"e","d":"Isotope","e":"Lithium7"}</v>
    <v>en-US</v>
    <v>Atom</v>
  </rv>
  <rv s="0">
    <v>1073742080</v>
    <v>lithium-8</v>
    <v>wjson{"t":"e","d":"Isotope","e":"Lithium8"}</v>
    <v>en-US</v>
    <v>Atom</v>
  </rv>
  <rv s="0">
    <v>1073742080</v>
    <v>lithium-9</v>
    <v>wjson{"t":"e","d":"Isotope","e":"Lithium9"}</v>
    <v>en-US</v>
    <v>Atom</v>
  </rv>
  <rv s="0">
    <v>1073742080</v>
    <v>lithium-10</v>
    <v>wjson{"t":"e","d":"Isotope","e":"Lithium10"}</v>
    <v>en-US</v>
    <v>Atom</v>
  </rv>
  <rv s="0">
    <v>1073742080</v>
    <v>lithium-11</v>
    <v>wjson{"t":"e","d":"Isotope","e":"Lithium11"}</v>
    <v>en-US</v>
    <v>Atom</v>
  </rv>
  <rv s="0">
    <v>1073742080</v>
    <v>lithium-12</v>
    <v>wjson{"t":"e","d":"Isotope","e":"Lithium12"}</v>
    <v>en-US</v>
    <v>Atom</v>
  </rv>
  <rv s="2">
    <v>138</v>
  </rv>
  <rv s="1">
    <fb>351</fb>
    <v>26</v>
  </rv>
  <rv s="2">
    <v>139</v>
  </rv>
  <rv s="1">
    <fb>2.5600000000000001E-8</fb>
    <v>97</v>
  </rv>
  <rv s="1">
    <fb>180.54</fb>
    <v>27</v>
  </rv>
  <rv s="1">
    <fb>1.6999999999999871E-4</fb>
    <v>67</v>
  </rv>
  <rv s="1">
    <fb>1.7800000000000001E-10</fb>
    <v>33</v>
  </rv>
  <rv s="1">
    <fb>1.8000000000001522E-5</fb>
    <v>70</v>
  </rv>
  <rv s="4">
    <v>32</v>
    <v>10</v>
    <v>32</v>
    <v>1</v>
    <v>periodic table location</v>
  </rv>
  <rv s="1">
    <fb>9.4000000000016379E-8</fb>
    <v>83</v>
  </rv>
  <rv s="1">
    <fb>6E-9</fb>
    <v>97</v>
  </rv>
  <rv s="2">
    <v>140</v>
  </rv>
  <rv s="1">
    <fb>6.0000000000001458E-7</fb>
    <v>75</v>
  </rv>
  <rv s="2">
    <v>141</v>
  </rv>
  <rv s="1">
    <fb>182</fb>
    <v>26</v>
  </rv>
  <rv s="1">
    <fb>1.3700000000000008E-5</fb>
    <v>28</v>
  </rv>
  <rv s="21">
    <v>#VALUE!</v>
    <v>en-US</v>
    <v>wjson{"t":"e","d":"Element","e":"Lithium"}</v>
    <v>1073742080</v>
    <v>1</v>
    <v>103</v>
    <v>104</v>
    <v>lithium</v>
    <v>8</v>
    <v>9</v>
    <v>Atom</v>
    <v>10</v>
    <v>105</v>
    <v>24</v>
    <v>2200</v>
    <v>2201</v>
    <v>2202</v>
    <v>Li</v>
    <v>s</v>
    <v>2203</v>
    <v>CAS7439-93-2</v>
    <v>2204</v>
    <v>2205</v>
    <v>2206</v>
    <v>2210</v>
    <v>2211</v>
    <v>1817</v>
    <v>2212</v>
    <v>2213</v>
    <v>2214</v>
    <v>2</v>
    <v>2215</v>
    <v>2216</v>
    <v>2217</v>
    <v>2228</v>
    <v>235</v>
    <v>2230</v>
    <v>2231</v>
    <v>2232</v>
    <v>2233</v>
    <v>2234</v>
    <v>lithium</v>
    <v>2201</v>
    <v>2235</v>
    <v>209</v>
    <v>2236</v>
    <v>2237</v>
    <v>2238</v>
    <v>2239</v>
    <v>lithium</v>
    <v>2240</v>
    <v>2241</v>
    <v>2</v>
    <v>2242</v>
    <v>2243</v>
    <v>Lithium (from) is a chemical element with the symbol Li and atomic number 3. It is a soft, silvery–white alkali metal. Under standard conditions, it is the lightest metal and the lightest solid element.</v>
    <v>element</v>
  </rv>
  <rv s="0">
    <v>1073742080</v>
    <v>beryllium</v>
    <v>wjson{"t":"e","d":"Element","e":"Beryllium"}</v>
    <v>en-US</v>
    <v>Atom</v>
  </rv>
  <rv s="1">
    <fb>9.0121830999999997</fb>
    <v>28</v>
  </rv>
  <rv s="1">
    <fb>4</fb>
    <v>26</v>
  </rv>
  <rv s="1">
    <fb>112</fb>
    <v>26</v>
  </rv>
  <rv s="1">
    <fb>2470</fb>
    <v>26</v>
  </rv>
  <rv s="1">
    <fb>96</fb>
    <v>26</v>
  </rv>
  <rv s="1">
    <fb>1.899999999999992E-4</fb>
    <v>67</v>
  </rv>
  <rv s="1">
    <fb>1.8480000000000001</fb>
    <v>25</v>
  </rv>
  <rv s="0">
    <v>-1610612480</v>
    <v>Nicolas‐Louis Vauquelin</v>
    <v>wjson{"t":"e","d":"Person","e":"Nicolas-LouisVauquelin::4p6nw"}</v>
    <v>en-US</v>
    <v>NotablePeople</v>
  </rv>
  <rv s="0">
    <v>-1610612480</v>
    <v>Friedrich Wöhler</v>
    <v>wjson{"t":"e","d":"Person","e":"FriedrichWohler::5k576"}</v>
    <v>en-US</v>
    <v>NotablePeople</v>
  </rv>
  <rv s="0">
    <v>-1610612480</v>
    <v>Antoine A. B. Bussy</v>
    <v>wjson{"t":"e","d":"Person","e":"AntoineABBussy::dt98k"}</v>
    <v>en-US</v>
    <v>NotablePeople</v>
  </rv>
  <rv s="2">
    <v>142</v>
  </rv>
  <rv s="2">
    <v>143</v>
  </rv>
  <rv s="1">
    <fb>25000000</fb>
    <v>26</v>
  </rv>
  <rv s="1">
    <fb>1.57</fb>
    <v>27</v>
  </rv>
  <rv s="1">
    <fb>3.9999999999979288E-8</fb>
    <v>77</v>
  </rv>
  <rv s="3">
    <v>33</v>
    <v>10</v>
    <v>0</v>
    <v>image of beryllium</v>
  </rv>
  <rv s="0">
    <v>1073742080</v>
    <v>beryllium-5</v>
    <v>wjson{"t":"e","d":"Isotope","e":"Beryllium5"}</v>
    <v>en-US</v>
    <v>Atom</v>
  </rv>
  <rv s="0">
    <v>1073742080</v>
    <v>beryllium-6</v>
    <v>wjson{"t":"e","d":"Isotope","e":"Beryllium6"}</v>
    <v>en-US</v>
    <v>Atom</v>
  </rv>
  <rv s="0">
    <v>1073742080</v>
    <v>beryllium-7</v>
    <v>wjson{"t":"e","d":"Isotope","e":"Beryllium7"}</v>
    <v>en-US</v>
    <v>Atom</v>
  </rv>
  <rv s="0">
    <v>1073742080</v>
    <v>beryllium-8</v>
    <v>wjson{"t":"e","d":"Isotope","e":"Beryllium8"}</v>
    <v>en-US</v>
    <v>Atom</v>
  </rv>
  <rv s="0">
    <v>1073742080</v>
    <v>beryllium-9</v>
    <v>wjson{"t":"e","d":"Isotope","e":"Beryllium9"}</v>
    <v>en-US</v>
    <v>Atom</v>
  </rv>
  <rv s="0">
    <v>1073742080</v>
    <v>beryllium-10</v>
    <v>wjson{"t":"e","d":"Isotope","e":"Beryllium10"}</v>
    <v>en-US</v>
    <v>Atom</v>
  </rv>
  <rv s="0">
    <v>1073742080</v>
    <v>beryllium-11</v>
    <v>wjson{"t":"e","d":"Isotope","e":"Beryllium11"}</v>
    <v>en-US</v>
    <v>Atom</v>
  </rv>
  <rv s="0">
    <v>1073742080</v>
    <v>beryllium-12</v>
    <v>wjson{"t":"e","d":"Isotope","e":"Beryllium12"}</v>
    <v>en-US</v>
    <v>Atom</v>
  </rv>
  <rv s="0">
    <v>1073742080</v>
    <v>beryllium-13</v>
    <v>wjson{"t":"e","d":"Isotope","e":"Beryllium13"}</v>
    <v>en-US</v>
    <v>Atom</v>
  </rv>
  <rv s="0">
    <v>1073742080</v>
    <v>beryllium-14</v>
    <v>wjson{"t":"e","d":"Isotope","e":"Beryllium14"}</v>
    <v>en-US</v>
    <v>Atom</v>
  </rv>
  <rv s="0">
    <v>1073742080</v>
    <v>beryllium-15</v>
    <v>wjson{"t":"e","d":"Isotope","e":"Beryllium15"}</v>
    <v>en-US</v>
    <v>Atom</v>
  </rv>
  <rv s="0">
    <v>1073742080</v>
    <v>beryllium-16</v>
    <v>wjson{"t":"e","d":"Isotope","e":"Beryllium16"}</v>
    <v>en-US</v>
    <v>Atom</v>
  </rv>
  <rv s="2">
    <v>144</v>
  </rv>
  <rv s="1">
    <fb>228.58</fb>
    <v>27</v>
  </rv>
  <rv s="1">
    <fb>358.43</fb>
    <v>27</v>
  </rv>
  <rv s="2">
    <v>145</v>
  </rv>
  <rv s="1">
    <fb>-1.26E-8</fb>
    <v>30</v>
  </rv>
  <rv s="1">
    <fb>1287</fb>
    <v>26</v>
  </rv>
  <rv s="1">
    <fb>2.9000000000000163E-6</fb>
    <v>28</v>
  </rv>
  <rv s="1">
    <fb>-1.136E-10</fb>
    <v>83</v>
  </rv>
  <rv s="1">
    <fb>6E-11</fb>
    <v>33</v>
  </rv>
  <rv s="4">
    <v>34</v>
    <v>10</v>
    <v>32</v>
    <v>1</v>
    <v>periodic table location</v>
  </rv>
  <rv s="1">
    <fb>3.9999999999979288E-8</fb>
    <v>83</v>
  </rv>
  <rv s="1">
    <fb>1E-8</fb>
    <v>97</v>
  </rv>
  <rv s="2">
    <v>146</v>
  </rv>
  <rv s="1">
    <fb>9.9999999999999995E-8</fb>
    <v>97</v>
  </rv>
  <rv s="2">
    <v>147</v>
  </rv>
  <rv s="1">
    <fb>-2.327999999999998E-5</fb>
    <v>75</v>
  </rv>
  <rv s="22">
    <v>#VALUE!</v>
    <v>en-US</v>
    <v>wjson{"t":"e","d":"Element","e":"Beryllium"}</v>
    <v>1073742080</v>
    <v>1</v>
    <v>106</v>
    <v>107</v>
    <v>beryllium</v>
    <v>8</v>
    <v>9</v>
    <v>Atom</v>
    <v>10</v>
    <v>108</v>
    <v>24</v>
    <v>2246</v>
    <v>2247</v>
    <v>2248</v>
    <v>Be</v>
    <v>s</v>
    <v>2249</v>
    <v>CAS7440-41-7</v>
    <v>2250</v>
    <v>2251</v>
    <v>2252</v>
    <v>2256</v>
    <v>2257</v>
    <v>1797</v>
    <v>2258</v>
    <v>221</v>
    <v>2259</v>
    <v>209</v>
    <v>2260</v>
    <v>2261</v>
    <v>16</v>
    <v>2274</v>
    <v>27</v>
    <v>2277</v>
    <v>2278</v>
    <v>2279</v>
    <v>2280</v>
    <v>2281</v>
    <v>beryllium</v>
    <v>2247</v>
    <v>2282</v>
    <v>209</v>
    <v>2283</v>
    <v>2284</v>
    <v>2285</v>
    <v>2286</v>
    <v>beryllium</v>
    <v>2287</v>
    <v>2288</v>
    <v>209</v>
    <v>2289</v>
    <v>Beryllium is a chemical element with the symbol Be and atomic number 4. It is a relatively rare element in the universe, usually occurring as a product of the spallation of larger atomic nuclei that have collided with cosmic rays.</v>
    <v>element</v>
  </rv>
  <rv s="0">
    <v>1073742080</v>
    <v>boron</v>
    <v>wjson{"t":"e","d":"Element","e":"Boron"}</v>
    <v>en-US</v>
    <v>Atom</v>
  </rv>
  <rv s="1">
    <fb>10.81</fb>
    <v>27</v>
  </rv>
  <rv s="1">
    <fb>5</fb>
    <v>26</v>
  </rv>
  <rv s="1">
    <fb>87</fb>
    <v>26</v>
  </rv>
  <rv s="1">
    <fb>4000</fb>
    <v>26</v>
  </rv>
  <rv s="1">
    <fb>84</fb>
    <v>26</v>
  </rv>
  <rv s="1">
    <fb>8.5999999999999922E-4</fb>
    <v>67</v>
  </rv>
  <rv s="1">
    <fb>2.46</fb>
    <v>25</v>
  </rv>
  <rv s="0">
    <v>-1610612480</v>
    <v>Joseph Louis Gay‐Lussac</v>
    <v>wjson{"t":"e","d":"Person","e":"JosephLouisGay-Lussac::s8727"}</v>
    <v>en-US</v>
    <v>NotablePeople</v>
  </rv>
  <rv s="0">
    <v>-1610612480</v>
    <v>Louis‐Jacques Thenard</v>
    <v>wjson{"t":"e","d":"Person","e":"Louis-JacquesThenard::43j74"}</v>
    <v>en-US</v>
    <v>NotablePeople</v>
  </rv>
  <rv s="0">
    <v>-1610612480</v>
    <v>Humphry Davy</v>
    <v>wjson{"t":"e","d":"Person","e":"HumphryDavy::s8956"}</v>
    <v>en-US</v>
    <v>NotablePeople</v>
  </rv>
  <rv s="2">
    <v>148</v>
  </rv>
  <rv s="2">
    <v>149</v>
  </rv>
  <rv s="1">
    <fb>9.9999999999999991E-5</fb>
    <v>70</v>
  </rv>
  <rv s="1">
    <fb>26.7</fb>
    <v>29</v>
  </rv>
  <rv s="1">
    <fb>2.04</fb>
    <v>27</v>
  </rv>
  <rv s="1">
    <fb>13</fb>
    <v>26</v>
  </rv>
  <rv s="1">
    <fb>7.0000000000001701E-5</fb>
    <v>70</v>
  </rv>
  <rv s="3">
    <v>35</v>
    <v>10</v>
    <v>0</v>
    <v>image of boron</v>
  </rv>
  <rv s="1">
    <fb>166</fb>
    <v>26</v>
  </rv>
  <rv s="0">
    <v>1073742080</v>
    <v>boron-6</v>
    <v>wjson{"t":"e","d":"Isotope","e":"Boron6"}</v>
    <v>en-US</v>
    <v>Atom</v>
  </rv>
  <rv s="0">
    <v>1073742080</v>
    <v>boron-7</v>
    <v>wjson{"t":"e","d":"Isotope","e":"Boron7"}</v>
    <v>en-US</v>
    <v>Atom</v>
  </rv>
  <rv s="0">
    <v>1073742080</v>
    <v>boron-8</v>
    <v>wjson{"t":"e","d":"Isotope","e":"Boron8"}</v>
    <v>en-US</v>
    <v>Atom</v>
  </rv>
  <rv s="0">
    <v>1073742080</v>
    <v>boron-9</v>
    <v>wjson{"t":"e","d":"Isotope","e":"Boron9"}</v>
    <v>en-US</v>
    <v>Atom</v>
  </rv>
  <rv s="0">
    <v>1073742080</v>
    <v>boron-10</v>
    <v>wjson{"t":"e","d":"Isotope","e":"Boron10"}</v>
    <v>en-US</v>
    <v>Atom</v>
  </rv>
  <rv s="0">
    <v>1073742080</v>
    <v>boron-11</v>
    <v>wjson{"t":"e","d":"Isotope","e":"Boron11"}</v>
    <v>en-US</v>
    <v>Atom</v>
  </rv>
  <rv s="0">
    <v>1073742080</v>
    <v>boron-12</v>
    <v>wjson{"t":"e","d":"Isotope","e":"Boron12"}</v>
    <v>en-US</v>
    <v>Atom</v>
  </rv>
  <rv s="0">
    <v>1073742080</v>
    <v>boron-13</v>
    <v>wjson{"t":"e","d":"Isotope","e":"Boron13"}</v>
    <v>en-US</v>
    <v>Atom</v>
  </rv>
  <rv s="0">
    <v>1073742080</v>
    <v>boron-14</v>
    <v>wjson{"t":"e","d":"Isotope","e":"Boron14"}</v>
    <v>en-US</v>
    <v>Atom</v>
  </rv>
  <rv s="0">
    <v>1073742080</v>
    <v>boron-15</v>
    <v>wjson{"t":"e","d":"Isotope","e":"Boron15"}</v>
    <v>en-US</v>
    <v>Atom</v>
  </rv>
  <rv s="0">
    <v>1073742080</v>
    <v>boron-16</v>
    <v>wjson{"t":"e","d":"Isotope","e":"Boron16"}</v>
    <v>en-US</v>
    <v>Atom</v>
  </rv>
  <rv s="0">
    <v>1073742080</v>
    <v>boron-17</v>
    <v>wjson{"t":"e","d":"Isotope","e":"Boron17"}</v>
    <v>en-US</v>
    <v>Atom</v>
  </rv>
  <rv s="0">
    <v>1073742080</v>
    <v>boron-18</v>
    <v>wjson{"t":"e","d":"Isotope","e":"Boron18"}</v>
    <v>en-US</v>
    <v>Atom</v>
  </rv>
  <rv s="0">
    <v>1073742080</v>
    <v>boron-19</v>
    <v>wjson{"t":"e","d":"Isotope","e":"Boron19"}</v>
    <v>en-US</v>
    <v>Atom</v>
  </rv>
  <rv s="2">
    <v>150</v>
  </rv>
  <rv s="1">
    <fb>58.06</fb>
    <v>25</v>
  </rv>
  <rv s="2">
    <v>151</v>
  </rv>
  <rv s="1">
    <fb>506</fb>
    <v>26</v>
  </rv>
  <rv s="2">
    <v>152</v>
  </rv>
  <rv s="1">
    <fb>-8.7000000000000001E-9</fb>
    <v>30</v>
  </rv>
  <rv s="1">
    <fb>2075</fb>
    <v>26</v>
  </rv>
  <rv s="1">
    <fb>1.5999999999999852E-4</fb>
    <v>67</v>
  </rv>
  <rv s="1">
    <fb>-9.4100000000000003E-11</fb>
    <v>83</v>
  </rv>
  <rv s="1">
    <fb>4.3999999999999991E-4</fb>
    <v>67</v>
  </rv>
  <rv s="4">
    <v>36</v>
    <v>10</v>
    <v>32</v>
    <v>1</v>
    <v>periodic table location</v>
  </rv>
  <rv s="1">
    <fb>10000</fb>
    <v>27</v>
  </rv>
  <rv s="1">
    <fb>2.0000000000000486E-7</fb>
    <v>75</v>
  </rv>
  <rv s="2">
    <v>153</v>
  </rv>
  <rv s="2">
    <v>154</v>
  </rv>
  <rv s="1">
    <fb>-2.1399999999999978E-5</fb>
    <v>28</v>
  </rv>
  <rv s="22">
    <v>#VALUE!</v>
    <v>en-US</v>
    <v>wjson{"t":"e","d":"Element","e":"Boron"}</v>
    <v>1073742080</v>
    <v>1</v>
    <v>106</v>
    <v>107</v>
    <v>boron</v>
    <v>8</v>
    <v>9</v>
    <v>Atom</v>
    <v>10</v>
    <v>108</v>
    <v>24</v>
    <v>2292</v>
    <v>2293</v>
    <v>2294</v>
    <v>B</v>
    <v>p</v>
    <v>2295</v>
    <v>CAS7440-42-8</v>
    <v>2296</v>
    <v>2297</v>
    <v>2298</v>
    <v>2302</v>
    <v>2303</v>
    <v>1808</v>
    <v>2304</v>
    <v>2305</v>
    <v>2306</v>
    <v>2307</v>
    <v>2308</v>
    <v>2309</v>
    <v>2310</v>
    <v>2325</v>
    <v>2327</v>
    <v>2329</v>
    <v>2330</v>
    <v>2331</v>
    <v>2332</v>
    <v>2333</v>
    <v>boron</v>
    <v>2293</v>
    <v>2334</v>
    <v>209</v>
    <v>2335</v>
    <v>2336</v>
    <v>2337</v>
    <v>2338</v>
    <v>boron</v>
    <v>2287</v>
    <v>2339</v>
    <v>2201</v>
    <v>2340</v>
    <v>Boron is a chemical element with the symbol B and atomic number 5. Produced entirely by cosmic ray spallation and supernovae and not by stellar nucleosynthesis, it is a low–abundance element in the Solar System and in the Earth's crust.</v>
    <v>element</v>
  </rv>
  <rv s="3">
    <v>37</v>
    <v>10</v>
    <v>0</v>
    <v>image of Humphry Davy</v>
  </rv>
  <rv s="0">
    <v>536871168</v>
    <v>Penzance</v>
    <v>wjson{"t":"e","d":"City","e":["Penzance","Cornwall","UnitedKingdom"]}</v>
    <v>en-US</v>
    <v>City</v>
  </rv>
  <rv s="0">
    <v>-1610612480</v>
    <v>John Davy</v>
    <v>wjson{"t":"e","d":"Person","e":"JohnDavy::4t778"}</v>
    <v>en-US</v>
    <v>NotablePeople</v>
  </rv>
  <rv s="2">
    <v>155</v>
  </rv>
  <rv s="23">
    <v>#VALUE!</v>
    <v>en-US</v>
    <v>wjson{"t":"e","d":"Person","e":"HumphryDavy::s8956"}</v>
    <v>-1610612480</v>
    <v>1</v>
    <v>109</v>
    <v>110</v>
    <v>Humphry Davy</v>
    <v>112</v>
    <v>113</v>
    <v>NotablePeople</v>
    <v>10</v>
    <v>41</v>
    <v>1778-12-17</v>
    <v>1829-05-29</v>
    <v>Sir Humphry Davy, 1st Baronet</v>
    <v>2342</v>
    <v>Humphry Davy</v>
    <v>43</v>
    <v>2343</v>
    <v>1790</v>
    <v>2345</v>
    <v>Humphry Davy</v>
    <v>Sir Humphry Davy, 1st Baronet (17 December 1778 – 29 May 1829) was a Cornish chemist and inventor, who is best remembered today for isolating, by using electricity, a series of elements for the first time: potassium and sodium in 1807 and calcium, strontium, barium, magnesium and boron the following year, as well as discovering the elemental nature of chlorine and iodine.</v>
    <v>person</v>
  </rv>
  <rv s="0">
    <v>1073742080</v>
    <v>carbon</v>
    <v>wjson{"t":"e","d":"Element","e":"Carbon"}</v>
    <v>en-US</v>
    <v>Atom</v>
  </rv>
  <rv s="1">
    <fb>12.010999999999999</fb>
    <v>25</v>
  </rv>
  <rv s="1">
    <fb>6</fb>
    <v>26</v>
  </rv>
  <rv s="1">
    <fb>67</fb>
    <v>26</v>
  </rv>
  <rv s="1">
    <fb>4027</fb>
    <v>26</v>
  </rv>
  <rv s="1">
    <fb>76</fb>
    <v>26</v>
  </rv>
  <rv s="1">
    <fb>0.18</fb>
    <v>27</v>
  </rv>
  <rv s="1">
    <fb>2.2599999999999998</fb>
    <v>25</v>
  </rv>
  <rv s="1">
    <fb>100000</fb>
    <v>26</v>
  </rv>
  <rv s="1">
    <fb>153.9</fb>
    <v>29</v>
  </rv>
  <rv s="1">
    <fb>2.5499999999999998</fb>
    <v>27</v>
  </rv>
  <rv s="1">
    <fb>14</fb>
    <v>26</v>
  </rv>
  <rv s="3">
    <v>38</v>
    <v>10</v>
    <v>0</v>
    <v>image of carbon</v>
  </rv>
  <rv s="0">
    <v>1073742080</v>
    <v>carbon-8</v>
    <v>wjson{"t":"e","d":"Isotope","e":"Carbon8"}</v>
    <v>en-US</v>
    <v>Atom</v>
  </rv>
  <rv s="0">
    <v>1073742080</v>
    <v>carbon-9</v>
    <v>wjson{"t":"e","d":"Isotope","e":"Carbon9"}</v>
    <v>en-US</v>
    <v>Atom</v>
  </rv>
  <rv s="0">
    <v>1073742080</v>
    <v>carbon-10</v>
    <v>wjson{"t":"e","d":"Isotope","e":"Carbon10"}</v>
    <v>en-US</v>
    <v>Atom</v>
  </rv>
  <rv s="0">
    <v>1073742080</v>
    <v>carbon-11</v>
    <v>wjson{"t":"e","d":"Isotope","e":"Carbon11"}</v>
    <v>en-US</v>
    <v>Atom</v>
  </rv>
  <rv s="0">
    <v>1073742080</v>
    <v>carbon-12</v>
    <v>wjson{"t":"e","d":"Isotope","e":"Carbon12"}</v>
    <v>en-US</v>
    <v>Atom</v>
  </rv>
  <rv s="0">
    <v>1073742080</v>
    <v>carbon-13</v>
    <v>wjson{"t":"e","d":"Isotope","e":"Carbon13"}</v>
    <v>en-US</v>
    <v>Atom</v>
  </rv>
  <rv s="0">
    <v>1073742080</v>
    <v>carbon-14</v>
    <v>wjson{"t":"e","d":"Isotope","e":"Carbon14"}</v>
    <v>en-US</v>
    <v>Atom</v>
  </rv>
  <rv s="0">
    <v>1073742080</v>
    <v>carbon-15</v>
    <v>wjson{"t":"e","d":"Isotope","e":"Carbon15"}</v>
    <v>en-US</v>
    <v>Atom</v>
  </rv>
  <rv s="0">
    <v>1073742080</v>
    <v>carbon-16</v>
    <v>wjson{"t":"e","d":"Isotope","e":"Carbon16"}</v>
    <v>en-US</v>
    <v>Atom</v>
  </rv>
  <rv s="0">
    <v>1073742080</v>
    <v>carbon-17</v>
    <v>wjson{"t":"e","d":"Isotope","e":"Carbon17"}</v>
    <v>en-US</v>
    <v>Atom</v>
  </rv>
  <rv s="0">
    <v>1073742080</v>
    <v>carbon-18</v>
    <v>wjson{"t":"e","d":"Isotope","e":"Carbon18"}</v>
    <v>en-US</v>
    <v>Atom</v>
  </rv>
  <rv s="0">
    <v>1073742080</v>
    <v>carbon-19</v>
    <v>wjson{"t":"e","d":"Isotope","e":"Carbon19"}</v>
    <v>en-US</v>
    <v>Atom</v>
  </rv>
  <rv s="0">
    <v>1073742080</v>
    <v>carbon-20</v>
    <v>wjson{"t":"e","d":"Isotope","e":"Carbon20"}</v>
    <v>en-US</v>
    <v>Atom</v>
  </rv>
  <rv s="0">
    <v>1073742080</v>
    <v>carbon-21</v>
    <v>wjson{"t":"e","d":"Isotope","e":"Carbon21"}</v>
    <v>en-US</v>
    <v>Atom</v>
  </rv>
  <rv s="0">
    <v>1073742080</v>
    <v>carbon-22</v>
    <v>wjson{"t":"e","d":"Isotope","e":"Carbon22"}</v>
    <v>en-US</v>
    <v>Atom</v>
  </rv>
  <rv s="2">
    <v>156</v>
  </rv>
  <rv s="1">
    <fb>246.4</fb>
    <v>29</v>
  </rv>
  <rv s="1">
    <fb>671.1</fb>
    <v>29</v>
  </rv>
  <rv s="2">
    <v>157</v>
  </rv>
  <rv s="1">
    <fb>-6.2000000000000001E-9</fb>
    <v>30</v>
  </rv>
  <rv s="1">
    <fb>3550</fb>
    <v>26</v>
  </rv>
  <rv s="1">
    <fb>1.5</fb>
    <v>29</v>
  </rv>
  <rv s="1">
    <fb>-7.4500000000000001E-11</fb>
    <v>83</v>
  </rv>
  <rv s="1">
    <fb>2.7999999999999978E-3</fb>
    <v>66</v>
  </rv>
  <rv s="4">
    <v>39</v>
    <v>10</v>
    <v>32</v>
    <v>1</v>
    <v>periodic table location</v>
  </rv>
  <rv s="1">
    <fb>1.0000000000000026E-5</fb>
    <v>97</v>
  </rv>
  <rv s="1">
    <fb>0.3</fb>
    <v>27</v>
  </rv>
  <rv s="2">
    <v>158</v>
  </rv>
  <rv s="1">
    <fb>0.5</fb>
    <v>27</v>
  </rv>
  <rv s="2">
    <v>159</v>
  </rv>
  <rv s="1">
    <fb>170</fb>
    <v>26</v>
  </rv>
  <rv s="1">
    <fb>-1.4000000000000015E-5</fb>
    <v>28</v>
  </rv>
  <rv s="24">
    <v>#VALUE!</v>
    <v>en-US</v>
    <v>wjson{"t":"e","d":"Element","e":"Carbon"}</v>
    <v>1073742080</v>
    <v>1</v>
    <v>103</v>
    <v>114</v>
    <v>carbon</v>
    <v>8</v>
    <v>9</v>
    <v>Atom</v>
    <v>10</v>
    <v>105</v>
    <v>24</v>
    <v>2348</v>
    <v>2349</v>
    <v>2350</v>
    <v>C</v>
    <v>p</v>
    <v>2351</v>
    <v>CAS7440-44-0</v>
    <v>2352</v>
    <v>2353</v>
    <v>2354</v>
    <v>-3750</v>
    <v>2355</v>
    <v>2356</v>
    <v>2357</v>
    <v>2358</v>
    <v>242</v>
    <v>2359</v>
    <v>16</v>
    <v>2375</v>
    <v>27</v>
    <v>2378</v>
    <v>2379</v>
    <v>2380</v>
    <v>2381</v>
    <v>2382</v>
    <v>carbon</v>
    <v>2349</v>
    <v>2383</v>
    <v>209</v>
    <v>2384</v>
    <v>2385</v>
    <v>2386</v>
    <v>2387</v>
    <v>carbon</v>
    <v>2388</v>
    <v>2389</v>
    <v>2247</v>
    <v>2390</v>
    <v>2391</v>
    <v>Carbon (from) is a chemical element with the symbol C and atomic number 6. It is nonmetallic and tetravalent—making four electrons available to form covalent chemical bonds. It belongs to group 14 of the periodic table.</v>
    <v>element</v>
  </rv>
  <rv s="0">
    <v>1073742080</v>
    <v>nitrogen</v>
    <v>wjson{"t":"e","d":"Element","e":"Nitrogen"}</v>
    <v>en-US</v>
    <v>Atom</v>
  </rv>
  <rv s="1">
    <fb>14.007</fb>
    <v>25</v>
  </rv>
  <rv s="1">
    <fb>7</fb>
    <v>26</v>
  </rv>
  <rv s="1">
    <fb>56</fb>
    <v>26</v>
  </rv>
  <rv s="1">
    <fb>-195.79</fb>
    <v>27</v>
  </rv>
  <rv s="1">
    <fb>71</fb>
    <v>26</v>
  </rv>
  <rv s="1">
    <fb>2E-3</fb>
    <v>66</v>
  </rv>
  <rv s="1">
    <fb>1.2509999999999999E-3</fb>
    <v>70</v>
  </rv>
  <rv s="0">
    <v>-1610612480</v>
    <v>Daniel Rutherford</v>
    <v>wjson{"t":"e","d":"Person","e":"DanielRutherford::42y7c"}</v>
    <v>en-US</v>
    <v>NotablePeople</v>
  </rv>
  <rv s="0">
    <v>-1610612480</v>
    <v>Antoine Laurent Lavoisier</v>
    <v>wjson{"t":"e","d":"Person","e":"Antoine-LaurentDeLavoisier::6pn53"}</v>
    <v>en-US</v>
    <v>NotablePeople</v>
  </rv>
  <rv s="2">
    <v>160</v>
  </rv>
  <rv s="1">
    <fb>3.04</fb>
    <v>27</v>
  </rv>
  <rv s="1">
    <fb>15</fb>
    <v>26</v>
  </rv>
  <rv s="1">
    <fb>2.6</fb>
    <v>29</v>
  </rv>
  <rv s="3">
    <v>40</v>
    <v>10</v>
    <v>0</v>
    <v>image of nitrogen</v>
  </rv>
  <rv s="0">
    <v>1073742080</v>
    <v>nitrogen-10</v>
    <v>wjson{"t":"e","d":"Isotope","e":"Nitrogen10"}</v>
    <v>en-US</v>
    <v>Atom</v>
  </rv>
  <rv s="0">
    <v>1073742080</v>
    <v>nitrogen-11</v>
    <v>wjson{"t":"e","d":"Isotope","e":"Nitrogen11"}</v>
    <v>en-US</v>
    <v>Atom</v>
  </rv>
  <rv s="0">
    <v>1073742080</v>
    <v>nitrogen-12</v>
    <v>wjson{"t":"e","d":"Isotope","e":"Nitrogen12"}</v>
    <v>en-US</v>
    <v>Atom</v>
  </rv>
  <rv s="0">
    <v>1073742080</v>
    <v>nitrogen-13</v>
    <v>wjson{"t":"e","d":"Isotope","e":"Nitrogen13"}</v>
    <v>en-US</v>
    <v>Atom</v>
  </rv>
  <rv s="0">
    <v>1073742080</v>
    <v>nitrogen-14</v>
    <v>wjson{"t":"e","d":"Isotope","e":"Nitrogen14"}</v>
    <v>en-US</v>
    <v>Atom</v>
  </rv>
  <rv s="0">
    <v>1073742080</v>
    <v>nitrogen-15</v>
    <v>wjson{"t":"e","d":"Isotope","e":"Nitrogen15"}</v>
    <v>en-US</v>
    <v>Atom</v>
  </rv>
  <rv s="0">
    <v>1073742080</v>
    <v>nitrogen-16</v>
    <v>wjson{"t":"e","d":"Isotope","e":"Nitrogen16"}</v>
    <v>en-US</v>
    <v>Atom</v>
  </rv>
  <rv s="0">
    <v>1073742080</v>
    <v>nitrogen-17</v>
    <v>wjson{"t":"e","d":"Isotope","e":"Nitrogen17"}</v>
    <v>en-US</v>
    <v>Atom</v>
  </rv>
  <rv s="0">
    <v>1073742080</v>
    <v>nitrogen-18</v>
    <v>wjson{"t":"e","d":"Isotope","e":"Nitrogen18"}</v>
    <v>en-US</v>
    <v>Atom</v>
  </rv>
  <rv s="0">
    <v>1073742080</v>
    <v>nitrogen-19</v>
    <v>wjson{"t":"e","d":"Isotope","e":"Nitrogen19"}</v>
    <v>en-US</v>
    <v>Atom</v>
  </rv>
  <rv s="0">
    <v>1073742080</v>
    <v>nitrogen-20</v>
    <v>wjson{"t":"e","d":"Isotope","e":"Nitrogen20"}</v>
    <v>en-US</v>
    <v>Atom</v>
  </rv>
  <rv s="0">
    <v>1073742080</v>
    <v>nitrogen-21</v>
    <v>wjson{"t":"e","d":"Isotope","e":"Nitrogen21"}</v>
    <v>en-US</v>
    <v>Atom</v>
  </rv>
  <rv s="0">
    <v>1073742080</v>
    <v>nitrogen-22</v>
    <v>wjson{"t":"e","d":"Isotope","e":"Nitrogen22"}</v>
    <v>en-US</v>
    <v>Atom</v>
  </rv>
  <rv s="0">
    <v>1073742080</v>
    <v>nitrogen-23</v>
    <v>wjson{"t":"e","d":"Isotope","e":"Nitrogen23"}</v>
    <v>en-US</v>
    <v>Atom</v>
  </rv>
  <rv s="0">
    <v>1073742080</v>
    <v>nitrogen-24</v>
    <v>wjson{"t":"e","d":"Isotope","e":"Nitrogen24"}</v>
    <v>en-US</v>
    <v>Atom</v>
  </rv>
  <rv s="0">
    <v>1073742080</v>
    <v>nitrogen-25</v>
    <v>wjson{"t":"e","d":"Isotope","e":"Nitrogen25"}</v>
    <v>en-US</v>
    <v>Atom</v>
  </rv>
  <rv s="2">
    <v>161</v>
  </rv>
  <rv s="1">
    <fb>386.1</fb>
    <v>29</v>
  </rv>
  <rv s="1">
    <fb>626.5</fb>
    <v>29</v>
  </rv>
  <rv s="2">
    <v>162</v>
  </rv>
  <rv s="1">
    <fb>-5.4000000000000004E-9</fb>
    <v>97</v>
  </rv>
  <rv s="1">
    <fb>-210.1</fb>
    <v>29</v>
  </rv>
  <rv s="1">
    <fb>0.13999999999999999</fb>
    <v>27</v>
  </rv>
  <rv s="1">
    <fb>-1.5E-10</fb>
    <v>30</v>
  </rv>
  <rv s="1">
    <fb>5.0000000000001215E-5</fb>
    <v>70</v>
  </rv>
  <rv s="4">
    <v>41</v>
    <v>10</v>
    <v>32</v>
    <v>1</v>
    <v>periodic table location</v>
  </rv>
  <rv s="1">
    <fb>0.1</fb>
    <v>25</v>
  </rv>
  <rv s="2">
    <v>163</v>
  </rv>
  <rv s="1">
    <fb>0.1</fb>
    <v>66</v>
  </rv>
  <rv s="2">
    <v>164</v>
  </rv>
  <rv s="1">
    <fb>155</fb>
    <v>26</v>
  </rv>
  <rv s="1">
    <fb>-6.7999999999999997E-9</fb>
    <v>97</v>
  </rv>
  <rv s="5">
    <v>#VALUE!</v>
    <v>en-US</v>
    <v>wjson{"t":"e","d":"Element","e":"Nitrogen"}</v>
    <v>1073742080</v>
    <v>1</v>
    <v>5</v>
    <v>6</v>
    <v>nitrogen</v>
    <v>8</v>
    <v>9</v>
    <v>Atom</v>
    <v>10</v>
    <v>11</v>
    <v>24</v>
    <v>2394</v>
    <v>2395</v>
    <v>2396</v>
    <v>N</v>
    <v>p</v>
    <v>2397</v>
    <v>CAS7727-37-9</v>
    <v>2398</v>
    <v>2399</v>
    <v>2400</v>
    <v>2403</v>
    <v>11</v>
    <v>1772</v>
    <v>2395</v>
    <v>2404</v>
    <v>2405</v>
    <v>2406</v>
    <v>2407</v>
    <v>16</v>
    <v>2424</v>
    <v>27</v>
    <v>2427</v>
    <v>2428</v>
    <v>2429</v>
    <v>2430</v>
    <v>2431</v>
    <v>nitrogen</v>
    <v>2395</v>
    <v>2432</v>
    <v>209</v>
    <v>2433</v>
    <v>2434</v>
    <v>2435</v>
    <v>nitrogen</v>
    <v>2436</v>
    <v>2437</v>
    <v>2201</v>
    <v>2438</v>
    <v>2439</v>
    <v>Nitrogen is the chemical element with the symbol N and atomic number 7. It was first discovered and isolated by Scottish physician Daniel Rutherford in 1772.</v>
    <v>element</v>
  </rv>
  <rv s="3">
    <v>42</v>
    <v>10</v>
    <v>0</v>
    <v>image of Daniel Rutherford</v>
  </rv>
  <rv s="2">
    <v>165</v>
  </rv>
  <rv s="0">
    <v>536871168</v>
    <v>Edinburgh</v>
    <v>wjson{"t":"e","d":"City","e":["Edinburgh","Edinburgh","UnitedKingdom"]}</v>
    <v>en-US</v>
    <v>City</v>
  </rv>
  <rv s="6">
    <v>#VALUE!</v>
    <v>en-US</v>
    <v>wjson{"t":"e","d":"Person","e":"DanielRutherford::42y7c"}</v>
    <v>-1610612480</v>
    <v>1</v>
    <v>34</v>
    <v>35</v>
    <v>Daniel Rutherford</v>
    <v>8</v>
    <v>9</v>
    <v>NotablePeople</v>
    <v>10</v>
    <v>41</v>
    <v>Fri 3 Nov 1749</v>
    <v>1819-11-15</v>
    <v>Daniel Rutherford</v>
    <v>2441</v>
    <v>Daniel Rutherford</v>
    <v>43</v>
    <v>2442</v>
    <v>2443</v>
    <v>2443</v>
    <v>Daniel Rutherford</v>
    <v>Daniel Rutherford (3 November 1749 – 15 December 1819) was a Scottish physician, chemist and botanist who is known for the isolation of nitrogen in 1772.</v>
    <v>person</v>
  </rv>
  <rv s="3">
    <v>43</v>
    <v>10</v>
    <v>0</v>
    <v>image of Antoine Laurent Lavoisier</v>
  </rv>
  <rv s="2">
    <v>166</v>
  </rv>
  <rv s="25">
    <v>#VALUE!</v>
    <v>en-US</v>
    <v>wjson{"t":"e","d":"Person","e":"Antoine-LaurentDeLavoisier::6pn53"}</v>
    <v>-1610612480</v>
    <v>1</v>
    <v>115</v>
    <v>116</v>
    <v>Antoine Laurent Lavoisier</v>
    <v>112</v>
    <v>113</v>
    <v>NotablePeople</v>
    <v>10</v>
    <v>41</v>
    <v>1743-08-26</v>
    <v>1794-05-08</v>
    <v>Antoine‐Laurent de Lavoisier</v>
    <v>2445</v>
    <v>Antoine Laurent Lavoisier</v>
    <v>43</v>
    <v>1595</v>
    <v>2446</v>
    <v>Antoine Laurent Lavoisier</v>
    <v>Antoine–Laurent de Lavoisier, also Antoine Lavoisier after the French Revolution, was a French nobleman and chemist who was central to the 18th–century chemical revolution and who had a large influence on both the history of chemistry and the history of biology.</v>
    <v>person</v>
  </rv>
  <rv s="0">
    <v>1073742080</v>
    <v>oxygen</v>
    <v>wjson{"t":"e","d":"Element","e":"Oxygen"}</v>
    <v>en-US</v>
    <v>Atom</v>
  </rv>
  <rv s="1">
    <fb>15.999000000000001</fb>
    <v>25</v>
  </rv>
  <rv s="1">
    <fb>8</fb>
    <v>26</v>
  </rv>
  <rv s="1">
    <fb>48</fb>
    <v>26</v>
  </rv>
  <rv s="1">
    <fb>-182.9</fb>
    <v>29</v>
  </rv>
  <rv s="1">
    <fb>66</fb>
    <v>26</v>
  </rv>
  <rv s="1">
    <fb>46</fb>
    <v>26</v>
  </rv>
  <rv s="1">
    <fb>1.4289999999999999E-3</fb>
    <v>70</v>
  </rv>
  <rv s="0">
    <v>-1610612480</v>
    <v>Joseph Priestley</v>
    <v>wjson{"t":"e","d":"Person","e":"JosephPriestley::crvb5"}</v>
    <v>en-US</v>
    <v>NotablePeople</v>
  </rv>
  <rv s="2">
    <v>167</v>
  </rv>
  <rv s="1">
    <fb>141</fb>
    <v>26</v>
  </rv>
  <rv s="1">
    <fb>3.44</fb>
    <v>27</v>
  </rv>
  <rv s="1">
    <fb>16</fb>
    <v>26</v>
  </rv>
  <rv s="1">
    <fb>61</fb>
    <v>26</v>
  </rv>
  <rv s="3">
    <v>44</v>
    <v>10</v>
    <v>0</v>
    <v>image of oxygen</v>
  </rv>
  <rv s="1">
    <fb>12</fb>
    <v>26</v>
  </rv>
  <rv s="0">
    <v>1073742080</v>
    <v>oxygen-12</v>
    <v>wjson{"t":"e","d":"Isotope","e":"Oxygen12"}</v>
    <v>en-US</v>
    <v>Atom</v>
  </rv>
  <rv s="0">
    <v>1073742080</v>
    <v>oxygen-13</v>
    <v>wjson{"t":"e","d":"Isotope","e":"Oxygen13"}</v>
    <v>en-US</v>
    <v>Atom</v>
  </rv>
  <rv s="0">
    <v>1073742080</v>
    <v>oxygen-14</v>
    <v>wjson{"t":"e","d":"Isotope","e":"Oxygen14"}</v>
    <v>en-US</v>
    <v>Atom</v>
  </rv>
  <rv s="0">
    <v>1073742080</v>
    <v>oxygen-15</v>
    <v>wjson{"t":"e","d":"Isotope","e":"Oxygen15"}</v>
    <v>en-US</v>
    <v>Atom</v>
  </rv>
  <rv s="0">
    <v>1073742080</v>
    <v>oxygen-16</v>
    <v>wjson{"t":"e","d":"Isotope","e":"Oxygen16"}</v>
    <v>en-US</v>
    <v>Atom</v>
  </rv>
  <rv s="0">
    <v>1073742080</v>
    <v>oxygen-17</v>
    <v>wjson{"t":"e","d":"Isotope","e":"Oxygen17"}</v>
    <v>en-US</v>
    <v>Atom</v>
  </rv>
  <rv s="0">
    <v>1073742080</v>
    <v>oxygen-18</v>
    <v>wjson{"t":"e","d":"Isotope","e":"Oxygen18"}</v>
    <v>en-US</v>
    <v>Atom</v>
  </rv>
  <rv s="0">
    <v>1073742080</v>
    <v>oxygen-19</v>
    <v>wjson{"t":"e","d":"Isotope","e":"Oxygen19"}</v>
    <v>en-US</v>
    <v>Atom</v>
  </rv>
  <rv s="0">
    <v>1073742080</v>
    <v>oxygen-20</v>
    <v>wjson{"t":"e","d":"Isotope","e":"Oxygen20"}</v>
    <v>en-US</v>
    <v>Atom</v>
  </rv>
  <rv s="0">
    <v>1073742080</v>
    <v>oxygen-21</v>
    <v>wjson{"t":"e","d":"Isotope","e":"Oxygen21"}</v>
    <v>en-US</v>
    <v>Atom</v>
  </rv>
  <rv s="0">
    <v>1073742080</v>
    <v>oxygen-22</v>
    <v>wjson{"t":"e","d":"Isotope","e":"Oxygen22"}</v>
    <v>en-US</v>
    <v>Atom</v>
  </rv>
  <rv s="0">
    <v>1073742080</v>
    <v>oxygen-23</v>
    <v>wjson{"t":"e","d":"Isotope","e":"Oxygen23"}</v>
    <v>en-US</v>
    <v>Atom</v>
  </rv>
  <rv s="0">
    <v>1073742080</v>
    <v>oxygen-24</v>
    <v>wjson{"t":"e","d":"Isotope","e":"Oxygen24"}</v>
    <v>en-US</v>
    <v>Atom</v>
  </rv>
  <rv s="0">
    <v>1073742080</v>
    <v>oxygen-25</v>
    <v>wjson{"t":"e","d":"Isotope","e":"Oxygen25"}</v>
    <v>en-US</v>
    <v>Atom</v>
  </rv>
  <rv s="0">
    <v>1073742080</v>
    <v>oxygen-26</v>
    <v>wjson{"t":"e","d":"Isotope","e":"Oxygen26"}</v>
    <v>en-US</v>
    <v>Atom</v>
  </rv>
  <rv s="0">
    <v>1073742080</v>
    <v>oxygen-27</v>
    <v>wjson{"t":"e","d":"Isotope","e":"Oxygen27"}</v>
    <v>en-US</v>
    <v>Atom</v>
  </rv>
  <rv s="0">
    <v>1073742080</v>
    <v>oxygen-28</v>
    <v>wjson{"t":"e","d":"Isotope","e":"Oxygen28"}</v>
    <v>en-US</v>
    <v>Atom</v>
  </rv>
  <rv s="2">
    <v>168</v>
  </rv>
  <rv s="1">
    <fb>132.53</fb>
    <v>25</v>
  </rv>
  <rv s="2">
    <v>169</v>
  </rv>
  <rv s="1">
    <fb>540.29999999999995</fb>
    <v>29</v>
  </rv>
  <rv s="1">
    <fb>342.9</fb>
    <v>29</v>
  </rv>
  <rv s="1">
    <fb>508.6</fb>
    <v>29</v>
  </rv>
  <rv s="2">
    <v>170</v>
  </rv>
  <rv s="1">
    <fb>1.3349999999999999E-6</fb>
    <v>30</v>
  </rv>
  <rv s="1">
    <fb>-218.3</fb>
    <v>29</v>
  </rv>
  <rv s="1">
    <fb>4.2718400000000001E-8</fb>
    <v>83</v>
  </rv>
  <rv s="1">
    <fb>86</fb>
    <v>26</v>
  </rv>
  <rv s="4">
    <v>45</v>
    <v>10</v>
    <v>32</v>
    <v>1</v>
    <v>periodic table location</v>
  </rv>
  <rv s="1">
    <fb>0.9</fb>
    <v>27</v>
  </rv>
  <rv s="2">
    <v>171</v>
  </rv>
  <rv s="1">
    <fb>1</fb>
    <v>25</v>
  </rv>
  <rv s="2">
    <v>172</v>
  </rv>
  <rv s="1">
    <fb>152</fb>
    <v>26</v>
  </rv>
  <rv s="1">
    <fb>1.9077200000000001E-6</fb>
    <v>30</v>
  </rv>
  <rv s="5">
    <v>#VALUE!</v>
    <v>en-US</v>
    <v>wjson{"t":"e","d":"Element","e":"Oxygen"}</v>
    <v>1073742080</v>
    <v>1</v>
    <v>5</v>
    <v>6</v>
    <v>oxygen</v>
    <v>8</v>
    <v>9</v>
    <v>Atom</v>
    <v>10</v>
    <v>11</v>
    <v>24</v>
    <v>2449</v>
    <v>2450</v>
    <v>2451</v>
    <v>O</v>
    <v>p</v>
    <v>2452</v>
    <v>CAS7782-44-7</v>
    <v>2453</v>
    <v>2454</v>
    <v>2455</v>
    <v>2457</v>
    <v>11</v>
    <v>1774</v>
    <v>2458</v>
    <v>2459</v>
    <v>2460</v>
    <v>2461</v>
    <v>2462</v>
    <v>2463</v>
    <v>2481</v>
    <v>2483</v>
    <v>2487</v>
    <v>2488</v>
    <v>2489</v>
    <v>1482</v>
    <v>2490</v>
    <v>oxygen</v>
    <v>2450</v>
    <v>2491</v>
    <v>209</v>
    <v>2492</v>
    <v>2493</v>
    <v>2494</v>
    <v>oxygen</v>
    <v>2495</v>
    <v>2496</v>
    <v>209</v>
    <v>2497</v>
    <v>2498</v>
    <v>Oxygen is the chemical element with the symbol O and atomic number 8.</v>
    <v>element</v>
  </rv>
  <rv s="3">
    <v>46</v>
    <v>10</v>
    <v>0</v>
    <v>image of Joseph Priestley</v>
  </rv>
  <rv s="0">
    <v>536871168</v>
    <v>Northumberland</v>
    <v>wjson{"t":"e","d":"City","e":["Northumberland","Pennsylvania","UnitedStates"]}</v>
    <v>en-US</v>
    <v>City</v>
  </rv>
  <rv s="2">
    <v>173</v>
  </rv>
  <rv s="2">
    <v>174</v>
  </rv>
  <rv s="26">
    <v>#VALUE!</v>
    <v>en-US</v>
    <v>wjson{"t":"e","d":"Person","e":"JosephPriestley::crvb5"}</v>
    <v>-1610612480</v>
    <v>1</v>
    <v>117</v>
    <v>118</v>
    <v>Joseph Priestley</v>
    <v>8</v>
    <v>9</v>
    <v>NotablePeople</v>
    <v>10</v>
    <v>41</v>
    <v>1733-03-13</v>
    <v>1804-02-06</v>
    <v>Joseph Priestley</v>
    <v>2500</v>
    <v>Joseph Priestley</v>
    <v>43</v>
    <v>2501</v>
    <v>2502</v>
    <v>2503</v>
    <v>Joseph Priestley</v>
    <v>Joseph Priestley (24 March [O.S. 13 March] 1733 – 6 February 1804) was an English chemist, natural philosopher, separatist theologian, grammarian, multi–subject educator, and liberal political theorist who published over 150 works.</v>
    <v>person</v>
  </rv>
  <rv s="0">
    <v>1073742080</v>
    <v>fluorine</v>
    <v>wjson{"t":"e","d":"Element","e":"Fluorine"}</v>
    <v>en-US</v>
    <v>Atom</v>
  </rv>
  <rv s="1">
    <fb>18.998403162999999</fb>
    <v>77</v>
  </rv>
  <rv s="1">
    <fb>9</fb>
    <v>26</v>
  </rv>
  <rv s="1">
    <fb>42</fb>
    <v>26</v>
  </rv>
  <rv s="1">
    <fb>-188.12</fb>
    <v>27</v>
  </rv>
  <rv s="1">
    <fb>57</fb>
    <v>26</v>
  </rv>
  <rv s="1">
    <fb>5.3999999999999999E-2</fb>
    <v>25</v>
  </rv>
  <rv s="1">
    <fb>1.696E-3</fb>
    <v>70</v>
  </rv>
  <rv s="0">
    <v>-1610612480</v>
    <v>Henri Moissan</v>
    <v>wjson{"t":"e","d":"Person","e":"HenriMoissan::5592c"}</v>
    <v>en-US</v>
    <v>NotablePeople</v>
  </rv>
  <rv s="2">
    <v>175</v>
  </rv>
  <rv s="1">
    <fb>328</fb>
    <v>26</v>
  </rv>
  <rv s="1">
    <fb>3.98</fb>
    <v>27</v>
  </rv>
  <rv s="1">
    <fb>17</fb>
    <v>26</v>
  </rv>
  <rv s="1">
    <fb>3.6999999999999976E-3</fb>
    <v>66</v>
  </rv>
  <rv s="3">
    <v>47</v>
    <v>10</v>
    <v>0</v>
    <v>image of fluorine</v>
  </rv>
  <rv s="0">
    <v>1073742080</v>
    <v>fluorine-14</v>
    <v>wjson{"t":"e","d":"Isotope","e":"Fluorine14"}</v>
    <v>en-US</v>
    <v>Atom</v>
  </rv>
  <rv s="0">
    <v>1073742080</v>
    <v>fluorine-15</v>
    <v>wjson{"t":"e","d":"Isotope","e":"Fluorine15"}</v>
    <v>en-US</v>
    <v>Atom</v>
  </rv>
  <rv s="0">
    <v>1073742080</v>
    <v>fluorine-16</v>
    <v>wjson{"t":"e","d":"Isotope","e":"Fluorine16"}</v>
    <v>en-US</v>
    <v>Atom</v>
  </rv>
  <rv s="0">
    <v>1073742080</v>
    <v>fluorine-17</v>
    <v>wjson{"t":"e","d":"Isotope","e":"Fluorine17"}</v>
    <v>en-US</v>
    <v>Atom</v>
  </rv>
  <rv s="0">
    <v>1073742080</v>
    <v>fluorine-18</v>
    <v>wjson{"t":"e","d":"Isotope","e":"Fluorine18"}</v>
    <v>en-US</v>
    <v>Atom</v>
  </rv>
  <rv s="0">
    <v>1073742080</v>
    <v>fluorine-19</v>
    <v>wjson{"t":"e","d":"Isotope","e":"Fluorine19"}</v>
    <v>en-US</v>
    <v>Atom</v>
  </rv>
  <rv s="0">
    <v>1073742080</v>
    <v>fluorine-20</v>
    <v>wjson{"t":"e","d":"Isotope","e":"Fluorine20"}</v>
    <v>en-US</v>
    <v>Atom</v>
  </rv>
  <rv s="0">
    <v>1073742080</v>
    <v>fluorine-21</v>
    <v>wjson{"t":"e","d":"Isotope","e":"Fluorine21"}</v>
    <v>en-US</v>
    <v>Atom</v>
  </rv>
  <rv s="0">
    <v>1073742080</v>
    <v>fluorine-22</v>
    <v>wjson{"t":"e","d":"Isotope","e":"Fluorine22"}</v>
    <v>en-US</v>
    <v>Atom</v>
  </rv>
  <rv s="0">
    <v>1073742080</v>
    <v>fluorine-23</v>
    <v>wjson{"t":"e","d":"Isotope","e":"Fluorine23"}</v>
    <v>en-US</v>
    <v>Atom</v>
  </rv>
  <rv s="0">
    <v>1073742080</v>
    <v>fluorine-24</v>
    <v>wjson{"t":"e","d":"Isotope","e":"Fluorine24"}</v>
    <v>en-US</v>
    <v>Atom</v>
  </rv>
  <rv s="0">
    <v>1073742080</v>
    <v>fluorine-25</v>
    <v>wjson{"t":"e","d":"Isotope","e":"Fluorine25"}</v>
    <v>en-US</v>
    <v>Atom</v>
  </rv>
  <rv s="0">
    <v>1073742080</v>
    <v>fluorine-26</v>
    <v>wjson{"t":"e","d":"Isotope","e":"Fluorine26"}</v>
    <v>en-US</v>
    <v>Atom</v>
  </rv>
  <rv s="0">
    <v>1073742080</v>
    <v>fluorine-27</v>
    <v>wjson{"t":"e","d":"Isotope","e":"Fluorine27"}</v>
    <v>en-US</v>
    <v>Atom</v>
  </rv>
  <rv s="0">
    <v>1073742080</v>
    <v>fluorine-28</v>
    <v>wjson{"t":"e","d":"Isotope","e":"Fluorine28"}</v>
    <v>en-US</v>
    <v>Atom</v>
  </rv>
  <rv s="0">
    <v>1073742080</v>
    <v>fluorine-29</v>
    <v>wjson{"t":"e","d":"Isotope","e":"Fluorine29"}</v>
    <v>en-US</v>
    <v>Atom</v>
  </rv>
  <rv s="0">
    <v>1073742080</v>
    <v>fluorine-30</v>
    <v>wjson{"t":"e","d":"Isotope","e":"Fluorine30"}</v>
    <v>en-US</v>
    <v>Atom</v>
  </rv>
  <rv s="0">
    <v>1073742080</v>
    <v>fluorine-31</v>
    <v>wjson{"t":"e","d":"Isotope","e":"Fluorine31"}</v>
    <v>en-US</v>
    <v>Atom</v>
  </rv>
  <rv s="2">
    <v>176</v>
  </rv>
  <rv s="1">
    <fb>550</fb>
    <v>26</v>
  </rv>
  <rv s="1">
    <fb>728</fb>
    <v>26</v>
  </rv>
  <rv s="2">
    <v>177</v>
  </rv>
  <rv s="1">
    <fb>-219.6</fb>
    <v>29</v>
  </rv>
  <rv s="1">
    <fb>8.6999999999999994E-3</fb>
    <v>66</v>
  </rv>
  <rv s="1">
    <fb>1.2999999999999768E-4</fb>
    <v>67</v>
  </rv>
  <rv s="4">
    <v>48</v>
    <v>10</v>
    <v>32</v>
    <v>1</v>
    <v>periodic table location</v>
  </rv>
  <rv s="2">
    <v>178</v>
  </rv>
  <rv s="1">
    <fb>4.0000000000000972E-5</fb>
    <v>70</v>
  </rv>
  <rv s="2">
    <v>179</v>
  </rv>
  <rv s="1">
    <fb>147</fb>
    <v>26</v>
  </rv>
  <rv s="27">
    <v>#VALUE!</v>
    <v>en-US</v>
    <v>wjson{"t":"e","d":"Element","e":"Fluorine"}</v>
    <v>1073742080</v>
    <v>1</v>
    <v>119</v>
    <v>120</v>
    <v>fluorine</v>
    <v>8</v>
    <v>9</v>
    <v>Atom</v>
    <v>10</v>
    <v>121</v>
    <v>24</v>
    <v>2506</v>
    <v>2507</v>
    <v>2508</v>
    <v>F</v>
    <v>p</v>
    <v>2509</v>
    <v>CAS7782-41-4</v>
    <v>2510</v>
    <v>2511</v>
    <v>2512</v>
    <v>2514</v>
    <v>2257</v>
    <v>1886</v>
    <v>2515</v>
    <v>2516</v>
    <v>2517</v>
    <v>2518</v>
    <v>2519</v>
    <v>2405</v>
    <v>2538</v>
    <v>235</v>
    <v>2541</v>
    <v>2542</v>
    <v>2543</v>
    <v>fluorine</v>
    <v>2507</v>
    <v>2544</v>
    <v>209</v>
    <v>2545</v>
    <v>2432</v>
    <v>2546</v>
    <v>fluorine</v>
    <v>2547</v>
    <v>2548</v>
    <v>2</v>
    <v>2549</v>
    <v>Fluorine is a chemical element with the symbol F and atomic number 9. It is the lightest halogen and exists as a highly toxic pale yellow diatomic gas at standard conditions.</v>
    <v>element</v>
  </rv>
  <rv s="1">
    <fb>2608</fb>
    <v>123</v>
  </rv>
  <rv s="3">
    <v>49</v>
    <v>10</v>
    <v>0</v>
    <v>image of Henri Moissan</v>
  </rv>
  <rv s="28">
    <v>#VALUE!</v>
    <v>en-US</v>
    <v>wjson{"t":"e","d":"Person","e":"HenriMoissan::5592c"}</v>
    <v>-1610612480</v>
    <v>1</v>
    <v>34</v>
    <v>122</v>
    <v>Henri Moissan</v>
    <v>8</v>
    <v>9</v>
    <v>NotablePeople</v>
    <v>10</v>
    <v>41</v>
    <v>1852-09-28</v>
    <v>2551</v>
    <v>Henri Moissan</v>
    <v>2552</v>
    <v>Henri Moissan</v>
    <v>43</v>
    <v>1595</v>
    <v>1595</v>
    <v>Henri Moissan</v>
    <v>Ferdinand Frédéric Henri Moissan (28 September 1852 – 20 February 1907) was a French chemist and pharmacist who won the 1906 Nobel Prize in Chemistry for his work in isolating fluorine from its compounds.</v>
    <v>person</v>
  </rv>
  <rv s="0">
    <v>1073742080</v>
    <v>neon</v>
    <v>wjson{"t":"e","d":"Element","e":"Neon"}</v>
    <v>en-US</v>
    <v>Atom</v>
  </rv>
  <rv s="1">
    <fb>20.1797</fb>
    <v>66</v>
  </rv>
  <rv s="1">
    <fb>10</fb>
    <v>26</v>
  </rv>
  <rv s="1">
    <fb>38</fb>
    <v>26</v>
  </rv>
  <rv s="1">
    <fb>-246.08</fb>
    <v>27</v>
  </rv>
  <rv s="1">
    <fb>58</fb>
    <v>26</v>
  </rv>
  <rv s="1">
    <fb>3.0000000000000729E-7</fb>
    <v>75</v>
  </rv>
  <rv s="1">
    <fb>8.9999999999999998E-4</fb>
    <v>70</v>
  </rv>
  <rv s="0">
    <v>-1610612480</v>
    <v>Sir William Ramsay</v>
    <v>wjson{"t":"e","d":"Person","e":"SirWilliamRamsay::776d8"}</v>
    <v>en-US</v>
    <v>NotablePeople</v>
  </rv>
  <rv s="0">
    <v>-1610612480</v>
    <v>Morris William Travers</v>
    <v>wjson{"t":"e","d":"Person","e":"MorrisWilliamTravers::db4pz"}</v>
    <v>en-US</v>
    <v>NotablePeople</v>
  </rv>
  <rv s="2">
    <v>180</v>
  </rv>
  <rv s="3">
    <v>50</v>
    <v>10</v>
    <v>0</v>
    <v>image of neon</v>
  </rv>
  <rv s="0">
    <v>1073742080</v>
    <v>neon-16</v>
    <v>wjson{"t":"e","d":"Isotope","e":"Neon16"}</v>
    <v>en-US</v>
    <v>Atom</v>
  </rv>
  <rv s="0">
    <v>1073742080</v>
    <v>neon-17</v>
    <v>wjson{"t":"e","d":"Isotope","e":"Neon17"}</v>
    <v>en-US</v>
    <v>Atom</v>
  </rv>
  <rv s="0">
    <v>1073742080</v>
    <v>neon-18</v>
    <v>wjson{"t":"e","d":"Isotope","e":"Neon18"}</v>
    <v>en-US</v>
    <v>Atom</v>
  </rv>
  <rv s="0">
    <v>1073742080</v>
    <v>neon-19</v>
    <v>wjson{"t":"e","d":"Isotope","e":"Neon19"}</v>
    <v>en-US</v>
    <v>Atom</v>
  </rv>
  <rv s="0">
    <v>1073742080</v>
    <v>neon-20</v>
    <v>wjson{"t":"e","d":"Isotope","e":"Neon20"}</v>
    <v>en-US</v>
    <v>Atom</v>
  </rv>
  <rv s="0">
    <v>1073742080</v>
    <v>neon-21</v>
    <v>wjson{"t":"e","d":"Isotope","e":"Neon21"}</v>
    <v>en-US</v>
    <v>Atom</v>
  </rv>
  <rv s="0">
    <v>1073742080</v>
    <v>neon-22</v>
    <v>wjson{"t":"e","d":"Isotope","e":"Neon22"}</v>
    <v>en-US</v>
    <v>Atom</v>
  </rv>
  <rv s="0">
    <v>1073742080</v>
    <v>neon-23</v>
    <v>wjson{"t":"e","d":"Isotope","e":"Neon23"}</v>
    <v>en-US</v>
    <v>Atom</v>
  </rv>
  <rv s="0">
    <v>1073742080</v>
    <v>neon-24</v>
    <v>wjson{"t":"e","d":"Isotope","e":"Neon24"}</v>
    <v>en-US</v>
    <v>Atom</v>
  </rv>
  <rv s="0">
    <v>1073742080</v>
    <v>neon-25</v>
    <v>wjson{"t":"e","d":"Isotope","e":"Neon25"}</v>
    <v>en-US</v>
    <v>Atom</v>
  </rv>
  <rv s="0">
    <v>1073742080</v>
    <v>neon-26</v>
    <v>wjson{"t":"e","d":"Isotope","e":"Neon26"}</v>
    <v>en-US</v>
    <v>Atom</v>
  </rv>
  <rv s="0">
    <v>1073742080</v>
    <v>neon-27</v>
    <v>wjson{"t":"e","d":"Isotope","e":"Neon27"}</v>
    <v>en-US</v>
    <v>Atom</v>
  </rv>
  <rv s="0">
    <v>1073742080</v>
    <v>neon-28</v>
    <v>wjson{"t":"e","d":"Isotope","e":"Neon28"}</v>
    <v>en-US</v>
    <v>Atom</v>
  </rv>
  <rv s="0">
    <v>1073742080</v>
    <v>neon-29</v>
    <v>wjson{"t":"e","d":"Isotope","e":"Neon29"}</v>
    <v>en-US</v>
    <v>Atom</v>
  </rv>
  <rv s="0">
    <v>1073742080</v>
    <v>neon-30</v>
    <v>wjson{"t":"e","d":"Isotope","e":"Neon30"}</v>
    <v>en-US</v>
    <v>Atom</v>
  </rv>
  <rv s="0">
    <v>1073742080</v>
    <v>neon-31</v>
    <v>wjson{"t":"e","d":"Isotope","e":"Neon31"}</v>
    <v>en-US</v>
    <v>Atom</v>
  </rv>
  <rv s="0">
    <v>1073742080</v>
    <v>neon-32</v>
    <v>wjson{"t":"e","d":"Isotope","e":"Neon32"}</v>
    <v>en-US</v>
    <v>Atom</v>
  </rv>
  <rv s="0">
    <v>1073742080</v>
    <v>neon-33</v>
    <v>wjson{"t":"e","d":"Isotope","e":"Neon33"}</v>
    <v>en-US</v>
    <v>Atom</v>
  </rv>
  <rv s="0">
    <v>1073742080</v>
    <v>neon-34</v>
    <v>wjson{"t":"e","d":"Isotope","e":"Neon34"}</v>
    <v>en-US</v>
    <v>Atom</v>
  </rv>
  <rv s="2">
    <v>181</v>
  </rv>
  <rv s="1">
    <fb>442.9</fb>
    <v>29</v>
  </rv>
  <rv s="2">
    <v>182</v>
  </rv>
  <rv s="1">
    <fb>-4.1000000000000003E-9</fb>
    <v>30</v>
  </rv>
  <rv s="1">
    <fb>-248.59</fb>
    <v>27</v>
  </rv>
  <rv s="1">
    <fb>-8.2699999999999996E-11</fb>
    <v>83</v>
  </rv>
  <rv s="1">
    <fb>1.2E-8</fb>
    <v>77</v>
  </rv>
  <rv s="4">
    <v>51</v>
    <v>10</v>
    <v>32</v>
    <v>1</v>
    <v>periodic table location</v>
  </rv>
  <rv s="2">
    <v>183</v>
  </rv>
  <rv s="1">
    <fb>0.13</fb>
    <v>27</v>
  </rv>
  <rv s="2">
    <v>184</v>
  </rv>
  <rv s="1">
    <fb>154</fb>
    <v>26</v>
  </rv>
  <rv s="1">
    <fb>-3.6899999999999999E-9</fb>
    <v>30</v>
  </rv>
  <rv s="29">
    <v>#VALUE!</v>
    <v>en-US</v>
    <v>wjson{"t":"e","d":"Element","e":"Neon"}</v>
    <v>1073742080</v>
    <v>1</v>
    <v>124</v>
    <v>125</v>
    <v>neon</v>
    <v>8</v>
    <v>9</v>
    <v>Atom</v>
    <v>10</v>
    <v>126</v>
    <v>24</v>
    <v>2555</v>
    <v>2556</v>
    <v>2557</v>
    <v>Ne</v>
    <v>p</v>
    <v>2558</v>
    <v>CAS7440-01-9</v>
    <v>2559</v>
    <v>2560</v>
    <v>2561</v>
    <v>2564</v>
    <v>11</v>
    <v>1898</v>
    <v>221</v>
    <v>222</v>
    <v>2565</v>
    <v>224</v>
    <v>2585</v>
    <v>235</v>
    <v>2587</v>
    <v>2588</v>
    <v>2589</v>
    <v>2590</v>
    <v>neon</v>
    <v>2556</v>
    <v>2591</v>
    <v>209</v>
    <v>2592</v>
    <v>2434</v>
    <v>2593</v>
    <v>neon</v>
    <v>2594</v>
    <v>2595</v>
    <v>221</v>
    <v>2596</v>
    <v>2597</v>
    <v>Neon is a chemical element with the symbol Ne and atomic number 10. It is a noble gas. Neon is a colorless, odorless, inert monatomic gas under standard conditions, with about two–thirds the density of air.</v>
    <v>element</v>
  </rv>
  <rv s="0">
    <v>1073742080</v>
    <v>sodium</v>
    <v>wjson{"t":"e","d":"Element","e":"Sodium"}</v>
    <v>en-US</v>
    <v>Atom</v>
  </rv>
  <rv s="1">
    <fb>22.989769280000001</fb>
    <v>75</v>
  </rv>
  <rv s="1">
    <fb>190</fb>
    <v>26</v>
  </rv>
  <rv s="1">
    <fb>883</fb>
    <v>26</v>
  </rv>
  <rv s="1">
    <fb>2.2999999999999998</fb>
    <v>29</v>
  </rv>
  <rv s="1">
    <fb>0.96799999999999997</fb>
    <v>25</v>
  </rv>
  <rv s="2">
    <v>185</v>
  </rv>
  <rv s="1">
    <fb>21000000</fb>
    <v>26</v>
  </rv>
  <rv s="1">
    <fb>52.8</fb>
    <v>29</v>
  </rv>
  <rv s="1">
    <fb>0.93</fb>
    <v>27</v>
  </rv>
  <rv s="3">
    <v>52</v>
    <v>10</v>
    <v>0</v>
    <v>image of sodium</v>
  </rv>
  <rv s="0">
    <v>1073742080</v>
    <v>sodium-18</v>
    <v>wjson{"t":"e","d":"Isotope","e":"Sodium18"}</v>
    <v>en-US</v>
    <v>Atom</v>
  </rv>
  <rv s="0">
    <v>1073742080</v>
    <v>sodium-19</v>
    <v>wjson{"t":"e","d":"Isotope","e":"Sodium19"}</v>
    <v>en-US</v>
    <v>Atom</v>
  </rv>
  <rv s="0">
    <v>1073742080</v>
    <v>sodium-20</v>
    <v>wjson{"t":"e","d":"Isotope","e":"Sodium20"}</v>
    <v>en-US</v>
    <v>Atom</v>
  </rv>
  <rv s="0">
    <v>1073742080</v>
    <v>sodium-21</v>
    <v>wjson{"t":"e","d":"Isotope","e":"Sodium21"}</v>
    <v>en-US</v>
    <v>Atom</v>
  </rv>
  <rv s="0">
    <v>1073742080</v>
    <v>sodium-22</v>
    <v>wjson{"t":"e","d":"Isotope","e":"Sodium22"}</v>
    <v>en-US</v>
    <v>Atom</v>
  </rv>
  <rv s="0">
    <v>1073742080</v>
    <v>sodium-23</v>
    <v>wjson{"t":"e","d":"Isotope","e":"Sodium23"}</v>
    <v>en-US</v>
    <v>Atom</v>
  </rv>
  <rv s="0">
    <v>1073742080</v>
    <v>sodium-24</v>
    <v>wjson{"t":"e","d":"Isotope","e":"Sodium24"}</v>
    <v>en-US</v>
    <v>Atom</v>
  </rv>
  <rv s="0">
    <v>1073742080</v>
    <v>sodium-25</v>
    <v>wjson{"t":"e","d":"Isotope","e":"Sodium25"}</v>
    <v>en-US</v>
    <v>Atom</v>
  </rv>
  <rv s="0">
    <v>1073742080</v>
    <v>sodium-26</v>
    <v>wjson{"t":"e","d":"Isotope","e":"Sodium26"}</v>
    <v>en-US</v>
    <v>Atom</v>
  </rv>
  <rv s="0">
    <v>1073742080</v>
    <v>sodium-27</v>
    <v>wjson{"t":"e","d":"Isotope","e":"Sodium27"}</v>
    <v>en-US</v>
    <v>Atom</v>
  </rv>
  <rv s="0">
    <v>1073742080</v>
    <v>sodium-28</v>
    <v>wjson{"t":"e","d":"Isotope","e":"Sodium28"}</v>
    <v>en-US</v>
    <v>Atom</v>
  </rv>
  <rv s="0">
    <v>1073742080</v>
    <v>sodium-29</v>
    <v>wjson{"t":"e","d":"Isotope","e":"Sodium29"}</v>
    <v>en-US</v>
    <v>Atom</v>
  </rv>
  <rv s="0">
    <v>1073742080</v>
    <v>sodium-30</v>
    <v>wjson{"t":"e","d":"Isotope","e":"Sodium30"}</v>
    <v>en-US</v>
    <v>Atom</v>
  </rv>
  <rv s="0">
    <v>1073742080</v>
    <v>sodium-31</v>
    <v>wjson{"t":"e","d":"Isotope","e":"Sodium31"}</v>
    <v>en-US</v>
    <v>Atom</v>
  </rv>
  <rv s="0">
    <v>1073742080</v>
    <v>sodium-32</v>
    <v>wjson{"t":"e","d":"Isotope","e":"Sodium32"}</v>
    <v>en-US</v>
    <v>Atom</v>
  </rv>
  <rv s="0">
    <v>1073742080</v>
    <v>sodium-33</v>
    <v>wjson{"t":"e","d":"Isotope","e":"Sodium33"}</v>
    <v>en-US</v>
    <v>Atom</v>
  </rv>
  <rv s="0">
    <v>1073742080</v>
    <v>sodium-34</v>
    <v>wjson{"t":"e","d":"Isotope","e":"Sodium34"}</v>
    <v>en-US</v>
    <v>Atom</v>
  </rv>
  <rv s="0">
    <v>1073742080</v>
    <v>sodium-35</v>
    <v>wjson{"t":"e","d":"Isotope","e":"Sodium35"}</v>
    <v>en-US</v>
    <v>Atom</v>
  </rv>
  <rv s="0">
    <v>1073742080</v>
    <v>sodium-36</v>
    <v>wjson{"t":"e","d":"Isotope","e":"Sodium36"}</v>
    <v>en-US</v>
    <v>Atom</v>
  </rv>
  <rv s="0">
    <v>1073742080</v>
    <v>sodium-37</v>
    <v>wjson{"t":"e","d":"Isotope","e":"Sodium37"}</v>
    <v>en-US</v>
    <v>Atom</v>
  </rv>
  <rv s="2">
    <v>186</v>
  </rv>
  <rv s="1">
    <fb>429.06</fb>
    <v>27</v>
  </rv>
  <rv s="2">
    <v>187</v>
  </rv>
  <rv s="1">
    <fb>8.7999999999999994E-9</fb>
    <v>97</v>
  </rv>
  <rv s="1">
    <fb>97.72</fb>
    <v>27</v>
  </rv>
  <rv s="1">
    <fb>0.55000000000000004</fb>
    <v>27</v>
  </rv>
  <rv s="1">
    <fb>2.0000000000000001E-10</fb>
    <v>30</v>
  </rv>
  <rv s="1">
    <fb>1.1000000000000001</fb>
    <v>29</v>
  </rv>
  <rv s="4">
    <v>53</v>
    <v>10</v>
    <v>32</v>
    <v>1</v>
    <v>periodic table location</v>
  </rv>
  <rv s="1">
    <fb>4.6999999999981085E-8</fb>
    <v>83</v>
  </rv>
  <rv s="1">
    <fb>3.9999999999999992E-3</fb>
    <v>66</v>
  </rv>
  <rv s="2">
    <v>188</v>
  </rv>
  <rv s="2">
    <v>189</v>
  </rv>
  <rv s="1">
    <fb>227</fb>
    <v>26</v>
  </rv>
  <rv s="1">
    <fb>8.4999999999999898E-6</fb>
    <v>28</v>
  </rv>
  <rv s="21">
    <v>#VALUE!</v>
    <v>en-US</v>
    <v>wjson{"t":"e","d":"Element","e":"Sodium"}</v>
    <v>1073742080</v>
    <v>1</v>
    <v>103</v>
    <v>104</v>
    <v>sodium</v>
    <v>8</v>
    <v>9</v>
    <v>Atom</v>
    <v>10</v>
    <v>105</v>
    <v>24</v>
    <v>2600</v>
    <v>35</v>
    <v>2601</v>
    <v>Na</v>
    <v>s</v>
    <v>2602</v>
    <v>CAS7440-23-5</v>
    <v>2310</v>
    <v>2603</v>
    <v>2604</v>
    <v>2605</v>
    <v>11</v>
    <v>1807</v>
    <v>2606</v>
    <v>2607</v>
    <v>2608</v>
    <v>2</v>
    <v>2430</v>
    <v>2609</v>
    <v>2217</v>
    <v>2630</v>
    <v>235</v>
    <v>2632</v>
    <v>2633</v>
    <v>2634</v>
    <v>2635</v>
    <v>2636</v>
    <v>sodium</v>
    <v>35</v>
    <v>2637</v>
    <v>2201</v>
    <v>2638</v>
    <v>2639</v>
    <v>2640</v>
    <v>2641</v>
    <v>sodium</v>
    <v>2399</v>
    <v>2642</v>
    <v>2</v>
    <v>2643</v>
    <v>2644</v>
    <v>Sodium is a chemical element with the symbol Na and atomic number 11. It is a soft, silvery–white, highly reactive metal. Sodium is an alkali metal, being in group 1 of the periodic table. Its only stable isotope is ^23Na.</v>
    <v>element</v>
  </rv>
  <rv s="0">
    <v>1073742080</v>
    <v>magnesium</v>
    <v>wjson{"t":"e","d":"Element","e":"Magnesium"}</v>
    <v>en-US</v>
    <v>Atom</v>
  </rv>
  <rv s="1">
    <fb>24.305</fb>
    <v>25</v>
  </rv>
  <rv s="1">
    <fb>145</fb>
    <v>26</v>
  </rv>
  <rv s="1">
    <fb>1090</fb>
    <v>26</v>
  </rv>
  <rv s="1">
    <fb>2.9</fb>
    <v>29</v>
  </rv>
  <rv s="1">
    <fb>1.738</fb>
    <v>25</v>
  </rv>
  <rv s="0">
    <v>-1610612480</v>
    <v>Joseph Black</v>
    <v>wjson{"t":"e","d":"Person","e":"JosephBlack::pmqh9"}</v>
    <v>en-US</v>
    <v>NotablePeople</v>
  </rv>
  <rv s="2">
    <v>190</v>
  </rv>
  <rv s="1">
    <fb>23000000</fb>
    <v>26</v>
  </rv>
  <rv s="1">
    <fb>1.31</fb>
    <v>27</v>
  </rv>
  <rv s="1">
    <fb>2.7E-2</fb>
    <v>25</v>
  </rv>
  <rv s="3">
    <v>54</v>
    <v>10</v>
    <v>0</v>
    <v>image of magnesium</v>
  </rv>
  <rv s="0">
    <v>1073742080</v>
    <v>magnesium-19</v>
    <v>wjson{"t":"e","d":"Isotope","e":"Magnesium19"}</v>
    <v>en-US</v>
    <v>Atom</v>
  </rv>
  <rv s="0">
    <v>1073742080</v>
    <v>magnesium-20</v>
    <v>wjson{"t":"e","d":"Isotope","e":"Magnesium20"}</v>
    <v>en-US</v>
    <v>Atom</v>
  </rv>
  <rv s="0">
    <v>1073742080</v>
    <v>magnesium-21</v>
    <v>wjson{"t":"e","d":"Isotope","e":"Magnesium21"}</v>
    <v>en-US</v>
    <v>Atom</v>
  </rv>
  <rv s="0">
    <v>1073742080</v>
    <v>magnesium-22</v>
    <v>wjson{"t":"e","d":"Isotope","e":"Magnesium22"}</v>
    <v>en-US</v>
    <v>Atom</v>
  </rv>
  <rv s="0">
    <v>1073742080</v>
    <v>magnesium-23</v>
    <v>wjson{"t":"e","d":"Isotope","e":"Magnesium23"}</v>
    <v>en-US</v>
    <v>Atom</v>
  </rv>
  <rv s="0">
    <v>1073742080</v>
    <v>magnesium-24</v>
    <v>wjson{"t":"e","d":"Isotope","e":"Magnesium24"}</v>
    <v>en-US</v>
    <v>Atom</v>
  </rv>
  <rv s="0">
    <v>1073742080</v>
    <v>magnesium-25</v>
    <v>wjson{"t":"e","d":"Isotope","e":"Magnesium25"}</v>
    <v>en-US</v>
    <v>Atom</v>
  </rv>
  <rv s="0">
    <v>1073742080</v>
    <v>magnesium-26</v>
    <v>wjson{"t":"e","d":"Isotope","e":"Magnesium26"}</v>
    <v>en-US</v>
    <v>Atom</v>
  </rv>
  <rv s="0">
    <v>1073742080</v>
    <v>magnesium-27</v>
    <v>wjson{"t":"e","d":"Isotope","e":"Magnesium27"}</v>
    <v>en-US</v>
    <v>Atom</v>
  </rv>
  <rv s="0">
    <v>1073742080</v>
    <v>magnesium-28</v>
    <v>wjson{"t":"e","d":"Isotope","e":"Magnesium28"}</v>
    <v>en-US</v>
    <v>Atom</v>
  </rv>
  <rv s="0">
    <v>1073742080</v>
    <v>magnesium-29</v>
    <v>wjson{"t":"e","d":"Isotope","e":"Magnesium29"}</v>
    <v>en-US</v>
    <v>Atom</v>
  </rv>
  <rv s="0">
    <v>1073742080</v>
    <v>magnesium-30</v>
    <v>wjson{"t":"e","d":"Isotope","e":"Magnesium30"}</v>
    <v>en-US</v>
    <v>Atom</v>
  </rv>
  <rv s="0">
    <v>1073742080</v>
    <v>magnesium-31</v>
    <v>wjson{"t":"e","d":"Isotope","e":"Magnesium31"}</v>
    <v>en-US</v>
    <v>Atom</v>
  </rv>
  <rv s="0">
    <v>1073742080</v>
    <v>magnesium-32</v>
    <v>wjson{"t":"e","d":"Isotope","e":"Magnesium32"}</v>
    <v>en-US</v>
    <v>Atom</v>
  </rv>
  <rv s="0">
    <v>1073742080</v>
    <v>magnesium-33</v>
    <v>wjson{"t":"e","d":"Isotope","e":"Magnesium33"}</v>
    <v>en-US</v>
    <v>Atom</v>
  </rv>
  <rv s="0">
    <v>1073742080</v>
    <v>magnesium-34</v>
    <v>wjson{"t":"e","d":"Isotope","e":"Magnesium34"}</v>
    <v>en-US</v>
    <v>Atom</v>
  </rv>
  <rv s="0">
    <v>1073742080</v>
    <v>magnesium-35</v>
    <v>wjson{"t":"e","d":"Isotope","e":"Magnesium35"}</v>
    <v>en-US</v>
    <v>Atom</v>
  </rv>
  <rv s="0">
    <v>1073742080</v>
    <v>magnesium-36</v>
    <v>wjson{"t":"e","d":"Isotope","e":"Magnesium36"}</v>
    <v>en-US</v>
    <v>Atom</v>
  </rv>
  <rv s="0">
    <v>1073742080</v>
    <v>magnesium-37</v>
    <v>wjson{"t":"e","d":"Isotope","e":"Magnesium37"}</v>
    <v>en-US</v>
    <v>Atom</v>
  </rv>
  <rv s="0">
    <v>1073742080</v>
    <v>magnesium-38</v>
    <v>wjson{"t":"e","d":"Isotope","e":"Magnesium38"}</v>
    <v>en-US</v>
    <v>Atom</v>
  </rv>
  <rv s="0">
    <v>1073742080</v>
    <v>magnesium-39</v>
    <v>wjson{"t":"e","d":"Isotope","e":"Magnesium39"}</v>
    <v>en-US</v>
    <v>Atom</v>
  </rv>
  <rv s="0">
    <v>1073742080</v>
    <v>magnesium-40</v>
    <v>wjson{"t":"e","d":"Isotope","e":"Magnesium40"}</v>
    <v>en-US</v>
    <v>Atom</v>
  </rv>
  <rv s="2">
    <v>191</v>
  </rv>
  <rv s="1">
    <fb>320.94</fb>
    <v>27</v>
  </rv>
  <rv s="1">
    <fb>521.08000000000004</fb>
    <v>27</v>
  </rv>
  <rv s="2">
    <v>192</v>
  </rv>
  <rv s="1">
    <fb>6.8999999999999997E-9</fb>
    <v>30</v>
  </rv>
  <rv s="1">
    <fb>650</fb>
    <v>26</v>
  </rv>
  <rv s="1">
    <fb>1.6799999999999999E-10</fb>
    <v>33</v>
  </rv>
  <rv s="4">
    <v>55</v>
    <v>10</v>
    <v>32</v>
    <v>1</v>
    <v>periodic table location</v>
  </rv>
  <rv s="1">
    <fb>4.3999999999988059E-8</fb>
    <v>83</v>
  </rv>
  <rv s="1">
    <fb>6.9999999999999993E-2</fb>
    <v>25</v>
  </rv>
  <rv s="2">
    <v>193</v>
  </rv>
  <rv s="1">
    <fb>0.06</fb>
    <v>25</v>
  </rv>
  <rv s="2">
    <v>194</v>
  </rv>
  <rv s="1">
    <fb>173</fb>
    <v>26</v>
  </rv>
  <rv s="1">
    <fb>1.2000000000000021E-5</fb>
    <v>28</v>
  </rv>
  <rv s="21">
    <v>#VALUE!</v>
    <v>en-US</v>
    <v>wjson{"t":"e","d":"Element","e":"Magnesium"}</v>
    <v>1073742080</v>
    <v>1</v>
    <v>103</v>
    <v>104</v>
    <v>magnesium</v>
    <v>8</v>
    <v>9</v>
    <v>Atom</v>
    <v>10</v>
    <v>105</v>
    <v>24</v>
    <v>2647</v>
    <v>2463</v>
    <v>2648</v>
    <v>Mg</v>
    <v>s</v>
    <v>2649</v>
    <v>CAS7439-95-4</v>
    <v>2458</v>
    <v>2650</v>
    <v>2651</v>
    <v>2653</v>
    <v>11</v>
    <v>1755</v>
    <v>2654</v>
    <v>221</v>
    <v>2655</v>
    <v>209</v>
    <v>2656</v>
    <v>2657</v>
    <v>16</v>
    <v>2680</v>
    <v>27</v>
    <v>2683</v>
    <v>2684</v>
    <v>2685</v>
    <v>2463</v>
    <v>2686</v>
    <v>magnesium</v>
    <v>2463</v>
    <v>2594</v>
    <v>2201</v>
    <v>2687</v>
    <v>2688</v>
    <v>2689</v>
    <v>2690</v>
    <v>magnesium</v>
    <v>2691</v>
    <v>2692</v>
    <v>209</v>
    <v>2693</v>
    <v>2694</v>
    <v>Magnesium is a chemical element with the symbol Mg and atomic number 12.</v>
    <v>element</v>
  </rv>
  <rv s="0">
    <v>1073742080</v>
    <v>aluminum</v>
    <v>wjson{"t":"e","d":"Element","e":"Aluminum"}</v>
    <v>en-US</v>
    <v>Atom</v>
  </rv>
  <rv s="1">
    <fb>26.981538499999999</fb>
    <v>28</v>
  </rv>
  <rv s="1">
    <fb>118</fb>
    <v>26</v>
  </rv>
  <rv s="1">
    <fb>2519</fb>
    <v>26</v>
  </rv>
  <rv s="1">
    <fb>121</fb>
    <v>26</v>
  </rv>
  <rv s="1">
    <fb>8.1</fb>
    <v>29</v>
  </rv>
  <rv s="1">
    <fb>2.7</fb>
    <v>29</v>
  </rv>
  <rv s="0">
    <v>-1610612480</v>
    <v>Hans Christian Ørsted</v>
    <v>wjson{"t":"e","d":"Person","e":"HansChristianOrsted::t4672"}</v>
    <v>en-US</v>
    <v>NotablePeople</v>
  </rv>
  <rv s="2">
    <v>195</v>
  </rv>
  <rv s="2">
    <v>196</v>
  </rv>
  <rv s="1">
    <fb>38000000</fb>
    <v>26</v>
  </rv>
  <rv s="1">
    <fb>42.5</fb>
    <v>29</v>
  </rv>
  <rv s="1">
    <fb>1.61</fb>
    <v>27</v>
  </rv>
  <rv s="1">
    <fb>9.0000000000002188E-5</fb>
    <v>70</v>
  </rv>
  <rv s="3">
    <v>56</v>
    <v>10</v>
    <v>0</v>
    <v>image of aluminum</v>
  </rv>
  <rv s="0">
    <v>1073742080</v>
    <v>aluminum-21</v>
    <v>wjson{"t":"e","d":"Isotope","e":"Aluminum21"}</v>
    <v>en-US</v>
    <v>Atom</v>
  </rv>
  <rv s="0">
    <v>1073742080</v>
    <v>aluminum-22</v>
    <v>wjson{"t":"e","d":"Isotope","e":"Aluminum22"}</v>
    <v>en-US</v>
    <v>Atom</v>
  </rv>
  <rv s="0">
    <v>1073742080</v>
    <v>aluminum-23</v>
    <v>wjson{"t":"e","d":"Isotope","e":"Aluminum23"}</v>
    <v>en-US</v>
    <v>Atom</v>
  </rv>
  <rv s="0">
    <v>1073742080</v>
    <v>aluminum-24</v>
    <v>wjson{"t":"e","d":"Isotope","e":"Aluminum24"}</v>
    <v>en-US</v>
    <v>Atom</v>
  </rv>
  <rv s="0">
    <v>1073742080</v>
    <v>aluminum-25</v>
    <v>wjson{"t":"e","d":"Isotope","e":"Aluminum25"}</v>
    <v>en-US</v>
    <v>Atom</v>
  </rv>
  <rv s="0">
    <v>1073742080</v>
    <v>aluminum-26</v>
    <v>wjson{"t":"e","d":"Isotope","e":"Aluminum26"}</v>
    <v>en-US</v>
    <v>Atom</v>
  </rv>
  <rv s="0">
    <v>1073742080</v>
    <v>aluminum-27</v>
    <v>wjson{"t":"e","d":"Isotope","e":"Aluminum27"}</v>
    <v>en-US</v>
    <v>Atom</v>
  </rv>
  <rv s="0">
    <v>1073742080</v>
    <v>aluminum-28</v>
    <v>wjson{"t":"e","d":"Isotope","e":"Aluminum28"}</v>
    <v>en-US</v>
    <v>Atom</v>
  </rv>
  <rv s="0">
    <v>1073742080</v>
    <v>aluminum-29</v>
    <v>wjson{"t":"e","d":"Isotope","e":"Aluminum29"}</v>
    <v>en-US</v>
    <v>Atom</v>
  </rv>
  <rv s="0">
    <v>1073742080</v>
    <v>aluminum-30</v>
    <v>wjson{"t":"e","d":"Isotope","e":"Aluminum30"}</v>
    <v>en-US</v>
    <v>Atom</v>
  </rv>
  <rv s="0">
    <v>1073742080</v>
    <v>aluminum-31</v>
    <v>wjson{"t":"e","d":"Isotope","e":"Aluminum31"}</v>
    <v>en-US</v>
    <v>Atom</v>
  </rv>
  <rv s="0">
    <v>1073742080</v>
    <v>aluminum-32</v>
    <v>wjson{"t":"e","d":"Isotope","e":"Aluminum32"}</v>
    <v>en-US</v>
    <v>Atom</v>
  </rv>
  <rv s="0">
    <v>1073742080</v>
    <v>aluminum-33</v>
    <v>wjson{"t":"e","d":"Isotope","e":"Aluminum33"}</v>
    <v>en-US</v>
    <v>Atom</v>
  </rv>
  <rv s="0">
    <v>1073742080</v>
    <v>aluminum-34</v>
    <v>wjson{"t":"e","d":"Isotope","e":"Aluminum34"}</v>
    <v>en-US</v>
    <v>Atom</v>
  </rv>
  <rv s="0">
    <v>1073742080</v>
    <v>aluminum-35</v>
    <v>wjson{"t":"e","d":"Isotope","e":"Aluminum35"}</v>
    <v>en-US</v>
    <v>Atom</v>
  </rv>
  <rv s="0">
    <v>1073742080</v>
    <v>aluminum-36</v>
    <v>wjson{"t":"e","d":"Isotope","e":"Aluminum36"}</v>
    <v>en-US</v>
    <v>Atom</v>
  </rv>
  <rv s="0">
    <v>1073742080</v>
    <v>aluminum-37</v>
    <v>wjson{"t":"e","d":"Isotope","e":"Aluminum37"}</v>
    <v>en-US</v>
    <v>Atom</v>
  </rv>
  <rv s="0">
    <v>1073742080</v>
    <v>aluminum-38</v>
    <v>wjson{"t":"e","d":"Isotope","e":"Aluminum38"}</v>
    <v>en-US</v>
    <v>Atom</v>
  </rv>
  <rv s="0">
    <v>1073742080</v>
    <v>aluminum-39</v>
    <v>wjson{"t":"e","d":"Isotope","e":"Aluminum39"}</v>
    <v>en-US</v>
    <v>Atom</v>
  </rv>
  <rv s="0">
    <v>1073742080</v>
    <v>aluminum-40</v>
    <v>wjson{"t":"e","d":"Isotope","e":"Aluminum40"}</v>
    <v>en-US</v>
    <v>Atom</v>
  </rv>
  <rv s="0">
    <v>1073742080</v>
    <v>aluminum-41</v>
    <v>wjson{"t":"e","d":"Isotope","e":"Aluminum41"}</v>
    <v>en-US</v>
    <v>Atom</v>
  </rv>
  <rv s="0">
    <v>1073742080</v>
    <v>aluminum-42</v>
    <v>wjson{"t":"e","d":"Isotope","e":"Aluminum42"}</v>
    <v>en-US</v>
    <v>Atom</v>
  </rv>
  <rv s="2">
    <v>197</v>
  </rv>
  <rv s="1">
    <fb>404.95</fb>
    <v>27</v>
  </rv>
  <rv s="2">
    <v>198</v>
  </rv>
  <rv s="1">
    <fb>7.8000000000000004E-9</fb>
    <v>30</v>
  </rv>
  <rv s="1">
    <fb>660.32</fb>
    <v>27</v>
  </rv>
  <rv s="1">
    <fb>0.91</fb>
    <v>27</v>
  </rv>
  <rv s="1">
    <fb>2.1E-10</fb>
    <v>33</v>
  </rv>
  <rv s="1">
    <fb>5.0000000000001215E-7</fb>
    <v>75</v>
  </rv>
  <rv s="4">
    <v>57</v>
    <v>10</v>
    <v>32</v>
    <v>1</v>
    <v>periodic table location</v>
  </rv>
  <rv s="1">
    <fb>2.6000000000000001E-8</fb>
    <v>83</v>
  </rv>
  <rv s="1">
    <fb>5.9999999999999993E-3</fb>
    <v>66</v>
  </rv>
  <rv s="2">
    <v>199</v>
  </rv>
  <rv s="1">
    <fb>5.0000000000000027E-3</fb>
    <v>66</v>
  </rv>
  <rv s="2">
    <v>200</v>
  </rv>
  <rv s="1">
    <fb>2.1100000000000025E-5</fb>
    <v>28</v>
  </rv>
  <rv s="22">
    <v>#VALUE!</v>
    <v>en-US</v>
    <v>wjson{"t":"e","d":"Element","e":"Aluminum"}</v>
    <v>1073742080</v>
    <v>1</v>
    <v>106</v>
    <v>107</v>
    <v>aluminum</v>
    <v>8</v>
    <v>9</v>
    <v>Atom</v>
    <v>10</v>
    <v>108</v>
    <v>24</v>
    <v>2697</v>
    <v>2307</v>
    <v>2698</v>
    <v>Al</v>
    <v>p</v>
    <v>2699</v>
    <v>CAS7429-90-5</v>
    <v>2700</v>
    <v>2701</v>
    <v>2702</v>
    <v>2704</v>
    <v>2705</v>
    <v>1825</v>
    <v>2706</v>
    <v>2707</v>
    <v>2708</v>
    <v>2307</v>
    <v>2709</v>
    <v>2710</v>
    <v>224</v>
    <v>2733</v>
    <v>235</v>
    <v>2735</v>
    <v>2736</v>
    <v>2737</v>
    <v>2738</v>
    <v>2739</v>
    <v>aluminum</v>
    <v>2307</v>
    <v>2740</v>
    <v>2201</v>
    <v>2741</v>
    <v>2742</v>
    <v>2743</v>
    <v>2744</v>
    <v>aluminum</v>
    <v>2745</v>
    <v>2746</v>
    <v>2201</v>
    <v>2747</v>
    <v>Aluminium (aluminum in American and Canadian English) is a chemical element with the symbol Al and atomic number 13. It is a silvery–white, soft, non–magnetic and ductile metal in the boron group.</v>
    <v>element</v>
  </rv>
  <rv s="0">
    <v>1073742080</v>
    <v>silicon</v>
    <v>wjson{"t":"e","d":"Element","e":"Silicon"}</v>
    <v>en-US</v>
    <v>Atom</v>
  </rv>
  <rv s="1">
    <fb>28.085000000000001</fb>
    <v>25</v>
  </rv>
  <rv s="1">
    <fb>111</fb>
    <v>26</v>
  </rv>
  <rv s="1">
    <fb>2900</fb>
    <v>26</v>
  </rv>
  <rv s="1">
    <fb>27</fb>
    <v>26</v>
  </rv>
  <rv s="1">
    <fb>2.33</fb>
    <v>25</v>
  </rv>
  <rv s="0">
    <v>-1610612480</v>
    <v>Jöns Jacob Berzelius</v>
    <v>wjson{"t":"e","d":"Person","e":"JonsJacobBerzelius::d7kx2"}</v>
    <v>en-US</v>
    <v>NotablePeople</v>
  </rv>
  <rv s="2">
    <v>201</v>
  </rv>
  <rv s="1">
    <fb>1000</fb>
    <v>26</v>
  </rv>
  <rv s="1">
    <fb>133.6</fb>
    <v>29</v>
  </rv>
  <rv s="1">
    <fb>1.9</fb>
    <v>27</v>
  </rv>
  <rv s="1">
    <fb>2.5999999999999999E-2</fb>
    <v>25</v>
  </rv>
  <rv s="3">
    <v>58</v>
    <v>10</v>
    <v>0</v>
    <v>image of silicon</v>
  </rv>
  <rv s="0">
    <v>1073742080</v>
    <v>silicon-22</v>
    <v>wjson{"t":"e","d":"Isotope","e":"Silicon22"}</v>
    <v>en-US</v>
    <v>Atom</v>
  </rv>
  <rv s="0">
    <v>1073742080</v>
    <v>silicon-23</v>
    <v>wjson{"t":"e","d":"Isotope","e":"Silicon23"}</v>
    <v>en-US</v>
    <v>Atom</v>
  </rv>
  <rv s="0">
    <v>1073742080</v>
    <v>silicon-24</v>
    <v>wjson{"t":"e","d":"Isotope","e":"Silicon24"}</v>
    <v>en-US</v>
    <v>Atom</v>
  </rv>
  <rv s="0">
    <v>1073742080</v>
    <v>silicon-25</v>
    <v>wjson{"t":"e","d":"Isotope","e":"Silicon25"}</v>
    <v>en-US</v>
    <v>Atom</v>
  </rv>
  <rv s="0">
    <v>1073742080</v>
    <v>silicon-26</v>
    <v>wjson{"t":"e","d":"Isotope","e":"Silicon26"}</v>
    <v>en-US</v>
    <v>Atom</v>
  </rv>
  <rv s="0">
    <v>1073742080</v>
    <v>silicon-27</v>
    <v>wjson{"t":"e","d":"Isotope","e":"Silicon27"}</v>
    <v>en-US</v>
    <v>Atom</v>
  </rv>
  <rv s="0">
    <v>1073742080</v>
    <v>silicon-28</v>
    <v>wjson{"t":"e","d":"Isotope","e":"Silicon28"}</v>
    <v>en-US</v>
    <v>Atom</v>
  </rv>
  <rv s="0">
    <v>1073742080</v>
    <v>silicon-29</v>
    <v>wjson{"t":"e","d":"Isotope","e":"Silicon29"}</v>
    <v>en-US</v>
    <v>Atom</v>
  </rv>
  <rv s="0">
    <v>1073742080</v>
    <v>silicon-30</v>
    <v>wjson{"t":"e","d":"Isotope","e":"Silicon30"}</v>
    <v>en-US</v>
    <v>Atom</v>
  </rv>
  <rv s="0">
    <v>1073742080</v>
    <v>silicon-31</v>
    <v>wjson{"t":"e","d":"Isotope","e":"Silicon31"}</v>
    <v>en-US</v>
    <v>Atom</v>
  </rv>
  <rv s="0">
    <v>1073742080</v>
    <v>silicon-32</v>
    <v>wjson{"t":"e","d":"Isotope","e":"Silicon32"}</v>
    <v>en-US</v>
    <v>Atom</v>
  </rv>
  <rv s="0">
    <v>1073742080</v>
    <v>silicon-33</v>
    <v>wjson{"t":"e","d":"Isotope","e":"Silicon33"}</v>
    <v>en-US</v>
    <v>Atom</v>
  </rv>
  <rv s="0">
    <v>1073742080</v>
    <v>silicon-34</v>
    <v>wjson{"t":"e","d":"Isotope","e":"Silicon34"}</v>
    <v>en-US</v>
    <v>Atom</v>
  </rv>
  <rv s="0">
    <v>1073742080</v>
    <v>silicon-35</v>
    <v>wjson{"t":"e","d":"Isotope","e":"Silicon35"}</v>
    <v>en-US</v>
    <v>Atom</v>
  </rv>
  <rv s="0">
    <v>1073742080</v>
    <v>silicon-36</v>
    <v>wjson{"t":"e","d":"Isotope","e":"Silicon36"}</v>
    <v>en-US</v>
    <v>Atom</v>
  </rv>
  <rv s="0">
    <v>1073742080</v>
    <v>silicon-37</v>
    <v>wjson{"t":"e","d":"Isotope","e":"Silicon37"}</v>
    <v>en-US</v>
    <v>Atom</v>
  </rv>
  <rv s="0">
    <v>1073742080</v>
    <v>silicon-38</v>
    <v>wjson{"t":"e","d":"Isotope","e":"Silicon38"}</v>
    <v>en-US</v>
    <v>Atom</v>
  </rv>
  <rv s="0">
    <v>1073742080</v>
    <v>silicon-39</v>
    <v>wjson{"t":"e","d":"Isotope","e":"Silicon39"}</v>
    <v>en-US</v>
    <v>Atom</v>
  </rv>
  <rv s="0">
    <v>1073742080</v>
    <v>silicon-40</v>
    <v>wjson{"t":"e","d":"Isotope","e":"Silicon40"}</v>
    <v>en-US</v>
    <v>Atom</v>
  </rv>
  <rv s="0">
    <v>1073742080</v>
    <v>silicon-41</v>
    <v>wjson{"t":"e","d":"Isotope","e":"Silicon41"}</v>
    <v>en-US</v>
    <v>Atom</v>
  </rv>
  <rv s="0">
    <v>1073742080</v>
    <v>silicon-42</v>
    <v>wjson{"t":"e","d":"Isotope","e":"Silicon42"}</v>
    <v>en-US</v>
    <v>Atom</v>
  </rv>
  <rv s="0">
    <v>1073742080</v>
    <v>silicon-43</v>
    <v>wjson{"t":"e","d":"Isotope","e":"Silicon43"}</v>
    <v>en-US</v>
    <v>Atom</v>
  </rv>
  <rv s="0">
    <v>1073742080</v>
    <v>silicon-44</v>
    <v>wjson{"t":"e","d":"Isotope","e":"Silicon44"}</v>
    <v>en-US</v>
    <v>Atom</v>
  </rv>
  <rv s="2">
    <v>202</v>
  </rv>
  <rv s="1">
    <fb>543.09</fb>
    <v>27</v>
  </rv>
  <rv s="2">
    <v>203</v>
  </rv>
  <rv s="1">
    <fb>-1.6000000000000001E-9</fb>
    <v>30</v>
  </rv>
  <rv s="1">
    <fb>1414</fb>
    <v>26</v>
  </rv>
  <rv s="1">
    <fb>-4.4900000000000001E-11</fb>
    <v>83</v>
  </rv>
  <rv s="1">
    <fb>1.0000000000000238E-4</fb>
    <v>67</v>
  </rv>
  <rv s="4">
    <v>59</v>
    <v>10</v>
    <v>32</v>
    <v>1</v>
    <v>periodic table location</v>
  </rv>
  <rv s="1">
    <fb>0.09</fb>
    <v>25</v>
  </rv>
  <rv s="2">
    <v>204</v>
  </rv>
  <rv s="2">
    <v>205</v>
  </rv>
  <rv s="1">
    <fb>210</fb>
    <v>26</v>
  </rv>
  <rv s="1">
    <fb>-3.7300000000000202E-6</fb>
    <v>75</v>
  </rv>
  <rv s="21">
    <v>#VALUE!</v>
    <v>en-US</v>
    <v>wjson{"t":"e","d":"Element","e":"Silicon"}</v>
    <v>1073742080</v>
    <v>1</v>
    <v>103</v>
    <v>104</v>
    <v>silicon</v>
    <v>8</v>
    <v>9</v>
    <v>Atom</v>
    <v>10</v>
    <v>105</v>
    <v>24</v>
    <v>2750</v>
    <v>2358</v>
    <v>2751</v>
    <v>Si</v>
    <v>p</v>
    <v>2752</v>
    <v>CAS7440-21-3</v>
    <v>2751</v>
    <v>2753</v>
    <v>2754</v>
    <v>2756</v>
    <v>2211</v>
    <v>1824</v>
    <v>2757</v>
    <v>2758</v>
    <v>2759</v>
    <v>2358</v>
    <v>2760</v>
    <v>2761</v>
    <v>2643</v>
    <v>2785</v>
    <v>235</v>
    <v>2787</v>
    <v>2788</v>
    <v>2789</v>
    <v>2358</v>
    <v>2790</v>
    <v>silicon</v>
    <v>2358</v>
    <v>2791</v>
    <v>2201</v>
    <v>2792</v>
    <v>575</v>
    <v>2793</v>
    <v>2794</v>
    <v>silicon</v>
    <v>2689</v>
    <v>2795</v>
    <v>2247</v>
    <v>2796</v>
    <v>2797</v>
    <v>Silicon is a chemical element with the symbol Si and atomic number 14. It is a hard, brittle crystalline solid with a blue–grey metallic lustre, and is a tetravalent metalloid and semiconductor.</v>
    <v>element</v>
  </rv>
  <rv s="0">
    <v>1073742080</v>
    <v>phosphorus</v>
    <v>wjson{"t":"e","d":"Element","e":"Phosphorus"}</v>
    <v>en-US</v>
    <v>Atom</v>
  </rv>
  <rv s="1">
    <fb>30.973761998000001</fb>
    <v>77</v>
  </rv>
  <rv s="1">
    <fb>98</fb>
    <v>26</v>
  </rv>
  <rv s="1">
    <fb>280.5</fb>
    <v>29</v>
  </rv>
  <rv s="1">
    <fb>107</fb>
    <v>26</v>
  </rv>
  <rv s="1">
    <fb>9.9000000000000005E-2</fb>
    <v>25</v>
  </rv>
  <rv s="1">
    <fb>1.823</fb>
    <v>25</v>
  </rv>
  <rv s="0">
    <v>-1610612480</v>
    <v>Hennig Brandt</v>
    <v>wjson{"t":"e","d":"Person","e":"HennigBrandt::y5567"}</v>
    <v>en-US</v>
    <v>NotablePeople</v>
  </rv>
  <rv s="2">
    <v>206</v>
  </rv>
  <rv s="1">
    <fb>10000000</fb>
    <v>26</v>
  </rv>
  <rv s="1">
    <fb>72</fb>
    <v>26</v>
  </rv>
  <rv s="1">
    <fb>2.19</fb>
    <v>27</v>
  </rv>
  <rv s="3">
    <v>60</v>
    <v>10</v>
    <v>0</v>
    <v>image of phosphorus</v>
  </rv>
  <rv s="0">
    <v>1073742080</v>
    <v>phosphorus-24</v>
    <v>wjson{"t":"e","d":"Isotope","e":"Phosphorus24"}</v>
    <v>en-US</v>
    <v>Atom</v>
  </rv>
  <rv s="0">
    <v>1073742080</v>
    <v>phosphorus-25</v>
    <v>wjson{"t":"e","d":"Isotope","e":"Phosphorus25"}</v>
    <v>en-US</v>
    <v>Atom</v>
  </rv>
  <rv s="0">
    <v>1073742080</v>
    <v>phosphorus-26</v>
    <v>wjson{"t":"e","d":"Isotope","e":"Phosphorus26"}</v>
    <v>en-US</v>
    <v>Atom</v>
  </rv>
  <rv s="0">
    <v>1073742080</v>
    <v>phosphorus-27</v>
    <v>wjson{"t":"e","d":"Isotope","e":"Phosphorus27"}</v>
    <v>en-US</v>
    <v>Atom</v>
  </rv>
  <rv s="0">
    <v>1073742080</v>
    <v>phosphorus-28</v>
    <v>wjson{"t":"e","d":"Isotope","e":"Phosphorus28"}</v>
    <v>en-US</v>
    <v>Atom</v>
  </rv>
  <rv s="0">
    <v>1073742080</v>
    <v>phosphorus-29</v>
    <v>wjson{"t":"e","d":"Isotope","e":"Phosphorus29"}</v>
    <v>en-US</v>
    <v>Atom</v>
  </rv>
  <rv s="0">
    <v>1073742080</v>
    <v>phosphorus-30</v>
    <v>wjson{"t":"e","d":"Isotope","e":"Phosphorus30"}</v>
    <v>en-US</v>
    <v>Atom</v>
  </rv>
  <rv s="0">
    <v>1073742080</v>
    <v>phosphorus-31</v>
    <v>wjson{"t":"e","d":"Isotope","e":"Phosphorus31"}</v>
    <v>en-US</v>
    <v>Atom</v>
  </rv>
  <rv s="0">
    <v>1073742080</v>
    <v>phosphorus-32</v>
    <v>wjson{"t":"e","d":"Isotope","e":"Phosphorus32"}</v>
    <v>en-US</v>
    <v>Atom</v>
  </rv>
  <rv s="0">
    <v>1073742080</v>
    <v>phosphorus-33</v>
    <v>wjson{"t":"e","d":"Isotope","e":"Phosphorus33"}</v>
    <v>en-US</v>
    <v>Atom</v>
  </rv>
  <rv s="0">
    <v>1073742080</v>
    <v>phosphorus-34</v>
    <v>wjson{"t":"e","d":"Isotope","e":"Phosphorus34"}</v>
    <v>en-US</v>
    <v>Atom</v>
  </rv>
  <rv s="0">
    <v>1073742080</v>
    <v>phosphorus-35</v>
    <v>wjson{"t":"e","d":"Isotope","e":"Phosphorus35"}</v>
    <v>en-US</v>
    <v>Atom</v>
  </rv>
  <rv s="0">
    <v>1073742080</v>
    <v>phosphorus-36</v>
    <v>wjson{"t":"e","d":"Isotope","e":"Phosphorus36"}</v>
    <v>en-US</v>
    <v>Atom</v>
  </rv>
  <rv s="0">
    <v>1073742080</v>
    <v>phosphorus-37</v>
    <v>wjson{"t":"e","d":"Isotope","e":"Phosphorus37"}</v>
    <v>en-US</v>
    <v>Atom</v>
  </rv>
  <rv s="0">
    <v>1073742080</v>
    <v>phosphorus-38</v>
    <v>wjson{"t":"e","d":"Isotope","e":"Phosphorus38"}</v>
    <v>en-US</v>
    <v>Atom</v>
  </rv>
  <rv s="0">
    <v>1073742080</v>
    <v>phosphorus-39</v>
    <v>wjson{"t":"e","d":"Isotope","e":"Phosphorus39"}</v>
    <v>en-US</v>
    <v>Atom</v>
  </rv>
  <rv s="0">
    <v>1073742080</v>
    <v>phosphorus-40</v>
    <v>wjson{"t":"e","d":"Isotope","e":"Phosphorus40"}</v>
    <v>en-US</v>
    <v>Atom</v>
  </rv>
  <rv s="0">
    <v>1073742080</v>
    <v>phosphorus-41</v>
    <v>wjson{"t":"e","d":"Isotope","e":"Phosphorus41"}</v>
    <v>en-US</v>
    <v>Atom</v>
  </rv>
  <rv s="0">
    <v>1073742080</v>
    <v>phosphorus-42</v>
    <v>wjson{"t":"e","d":"Isotope","e":"Phosphorus42"}</v>
    <v>en-US</v>
    <v>Atom</v>
  </rv>
  <rv s="0">
    <v>1073742080</v>
    <v>phosphorus-43</v>
    <v>wjson{"t":"e","d":"Isotope","e":"Phosphorus43"}</v>
    <v>en-US</v>
    <v>Atom</v>
  </rv>
  <rv s="0">
    <v>1073742080</v>
    <v>phosphorus-44</v>
    <v>wjson{"t":"e","d":"Isotope","e":"Phosphorus44"}</v>
    <v>en-US</v>
    <v>Atom</v>
  </rv>
  <rv s="0">
    <v>1073742080</v>
    <v>phosphorus-45</v>
    <v>wjson{"t":"e","d":"Isotope","e":"Phosphorus45"}</v>
    <v>en-US</v>
    <v>Atom</v>
  </rv>
  <rv s="0">
    <v>1073742080</v>
    <v>phosphorus-46</v>
    <v>wjson{"t":"e","d":"Isotope","e":"Phosphorus46"}</v>
    <v>en-US</v>
    <v>Atom</v>
  </rv>
  <rv s="2">
    <v>207</v>
  </rv>
  <rv s="1">
    <fb>71.84</fb>
    <v>25</v>
  </rv>
  <rv s="1">
    <fb>90.37</fb>
    <v>25</v>
  </rv>
  <rv s="1">
    <fb>71.56</fb>
    <v>25</v>
  </rv>
  <rv s="2">
    <v>208</v>
  </rv>
  <rv s="1">
    <fb>1145</fb>
    <v>26</v>
  </rv>
  <rv s="1">
    <fb>550.29999999999995</fb>
    <v>29</v>
  </rv>
  <rv s="1">
    <fb>1126.0999999999999</fb>
    <v>29</v>
  </rv>
  <rv s="2">
    <v>209</v>
  </rv>
  <rv s="1">
    <fb>-1.13E-8</fb>
    <v>30</v>
  </rv>
  <rv s="1">
    <fb>44.2</fb>
    <v>29</v>
  </rv>
  <rv s="1">
    <fb>0.11</fb>
    <v>27</v>
  </rv>
  <rv s="1">
    <fb>-3.4999999999999998E-10</fb>
    <v>83</v>
  </rv>
  <rv s="1">
    <fb>7.0000000000017965E-6</fb>
    <v>28</v>
  </rv>
  <rv s="4">
    <v>61</v>
    <v>10</v>
    <v>32</v>
    <v>1</v>
    <v>periodic table location</v>
  </rv>
  <rv s="1">
    <fb>1.0000000000000243E-7</fb>
    <v>33</v>
  </rv>
  <rv s="1">
    <fb>7.0000000000000075E-4</fb>
    <v>67</v>
  </rv>
  <rv s="2">
    <v>210</v>
  </rv>
  <rv s="2">
    <v>211</v>
  </rv>
  <rv s="1">
    <fb>180</fb>
    <v>26</v>
  </rv>
  <rv s="1">
    <fb>-2.0600000000000013E-5</fb>
    <v>75</v>
  </rv>
  <rv s="21">
    <v>#VALUE!</v>
    <v>en-US</v>
    <v>wjson{"t":"e","d":"Element","e":"Phosphorus"}</v>
    <v>1073742080</v>
    <v>1</v>
    <v>103</v>
    <v>104</v>
    <v>phosphorus</v>
    <v>8</v>
    <v>9</v>
    <v>Atom</v>
    <v>10</v>
    <v>105</v>
    <v>24</v>
    <v>2800</v>
    <v>2405</v>
    <v>2801</v>
    <v>P</v>
    <v>p</v>
    <v>2802</v>
    <v>CAS7723-14-0</v>
    <v>2803</v>
    <v>2804</v>
    <v>2805</v>
    <v>2807</v>
    <v>1490</v>
    <v>1669</v>
    <v>2808</v>
    <v>2809</v>
    <v>2810</v>
    <v>2405</v>
    <v>2637</v>
    <v>2811</v>
    <v>209</v>
    <v>2835</v>
    <v>2839</v>
    <v>2843</v>
    <v>2844</v>
    <v>2845</v>
    <v>2846</v>
    <v>2847</v>
    <v>phosphorus</v>
    <v>2405</v>
    <v>2848</v>
    <v>2201</v>
    <v>2849</v>
    <v>2850</v>
    <v>2851</v>
    <v>2852</v>
    <v>phosphorus</v>
    <v>2851</v>
    <v>2853</v>
    <v>2293</v>
    <v>2854</v>
    <v>2855</v>
    <v>Phosphorus is a chemical element with the symbol P and atomic number 15.</v>
    <v>element</v>
  </rv>
  <rv s="0">
    <v>1073742080</v>
    <v>sulfur</v>
    <v>wjson{"t":"e","d":"Element","e":"Sulfur"}</v>
    <v>en-US</v>
    <v>Atom</v>
  </rv>
  <rv s="1">
    <fb>32.06</fb>
    <v>27</v>
  </rv>
  <rv s="1">
    <fb>88</fb>
    <v>26</v>
  </rv>
  <rv s="1">
    <fb>444.72</fb>
    <v>27</v>
  </rv>
  <rv s="1">
    <fb>105</fb>
    <v>26</v>
  </rv>
  <rv s="1">
    <fb>4.2000000000000003E-2</fb>
    <v>25</v>
  </rv>
  <rv s="1">
    <fb>1.96</fb>
    <v>25</v>
  </rv>
  <rv s="1">
    <fb>1.0000000000000001E-15</fb>
    <v>127</v>
  </rv>
  <rv s="1">
    <fb>200</fb>
    <v>26</v>
  </rv>
  <rv s="1">
    <fb>2.58</fb>
    <v>27</v>
  </rv>
  <rv s="1">
    <fb>0.2</fb>
    <v>27</v>
  </rv>
  <rv s="3">
    <v>62</v>
    <v>10</v>
    <v>0</v>
    <v>image of sulfur</v>
  </rv>
  <rv s="1">
    <fb>70</fb>
    <v>26</v>
  </rv>
  <rv s="0">
    <v>1073742080</v>
    <v>sulfur-26</v>
    <v>wjson{"t":"e","d":"Isotope","e":"Sulfur26"}</v>
    <v>en-US</v>
    <v>Atom</v>
  </rv>
  <rv s="0">
    <v>1073742080</v>
    <v>sulfur-27</v>
    <v>wjson{"t":"e","d":"Isotope","e":"Sulfur27"}</v>
    <v>en-US</v>
    <v>Atom</v>
  </rv>
  <rv s="0">
    <v>1073742080</v>
    <v>sulfur-28</v>
    <v>wjson{"t":"e","d":"Isotope","e":"Sulfur28"}</v>
    <v>en-US</v>
    <v>Atom</v>
  </rv>
  <rv s="0">
    <v>1073742080</v>
    <v>sulfur-29</v>
    <v>wjson{"t":"e","d":"Isotope","e":"Sulfur29"}</v>
    <v>en-US</v>
    <v>Atom</v>
  </rv>
  <rv s="0">
    <v>1073742080</v>
    <v>sulfur-30</v>
    <v>wjson{"t":"e","d":"Isotope","e":"Sulfur30"}</v>
    <v>en-US</v>
    <v>Atom</v>
  </rv>
  <rv s="0">
    <v>1073742080</v>
    <v>sulfur-31</v>
    <v>wjson{"t":"e","d":"Isotope","e":"Sulfur31"}</v>
    <v>en-US</v>
    <v>Atom</v>
  </rv>
  <rv s="0">
    <v>1073742080</v>
    <v>sulfur-32</v>
    <v>wjson{"t":"e","d":"Isotope","e":"Sulfur32"}</v>
    <v>en-US</v>
    <v>Atom</v>
  </rv>
  <rv s="0">
    <v>1073742080</v>
    <v>sulfur-33</v>
    <v>wjson{"t":"e","d":"Isotope","e":"Sulfur33"}</v>
    <v>en-US</v>
    <v>Atom</v>
  </rv>
  <rv s="0">
    <v>1073742080</v>
    <v>sulfur-34</v>
    <v>wjson{"t":"e","d":"Isotope","e":"Sulfur34"}</v>
    <v>en-US</v>
    <v>Atom</v>
  </rv>
  <rv s="0">
    <v>1073742080</v>
    <v>sulfur-35</v>
    <v>wjson{"t":"e","d":"Isotope","e":"Sulfur35"}</v>
    <v>en-US</v>
    <v>Atom</v>
  </rv>
  <rv s="0">
    <v>1073742080</v>
    <v>sulfur-36</v>
    <v>wjson{"t":"e","d":"Isotope","e":"Sulfur36"}</v>
    <v>en-US</v>
    <v>Atom</v>
  </rv>
  <rv s="0">
    <v>1073742080</v>
    <v>sulfur-37</v>
    <v>wjson{"t":"e","d":"Isotope","e":"Sulfur37"}</v>
    <v>en-US</v>
    <v>Atom</v>
  </rv>
  <rv s="0">
    <v>1073742080</v>
    <v>sulfur-38</v>
    <v>wjson{"t":"e","d":"Isotope","e":"Sulfur38"}</v>
    <v>en-US</v>
    <v>Atom</v>
  </rv>
  <rv s="0">
    <v>1073742080</v>
    <v>sulfur-39</v>
    <v>wjson{"t":"e","d":"Isotope","e":"Sulfur39"}</v>
    <v>en-US</v>
    <v>Atom</v>
  </rv>
  <rv s="0">
    <v>1073742080</v>
    <v>sulfur-40</v>
    <v>wjson{"t":"e","d":"Isotope","e":"Sulfur40"}</v>
    <v>en-US</v>
    <v>Atom</v>
  </rv>
  <rv s="0">
    <v>1073742080</v>
    <v>sulfur-41</v>
    <v>wjson{"t":"e","d":"Isotope","e":"Sulfur41"}</v>
    <v>en-US</v>
    <v>Atom</v>
  </rv>
  <rv s="0">
    <v>1073742080</v>
    <v>sulfur-42</v>
    <v>wjson{"t":"e","d":"Isotope","e":"Sulfur42"}</v>
    <v>en-US</v>
    <v>Atom</v>
  </rv>
  <rv s="0">
    <v>1073742080</v>
    <v>sulfur-43</v>
    <v>wjson{"t":"e","d":"Isotope","e":"Sulfur43"}</v>
    <v>en-US</v>
    <v>Atom</v>
  </rv>
  <rv s="0">
    <v>1073742080</v>
    <v>sulfur-44</v>
    <v>wjson{"t":"e","d":"Isotope","e":"Sulfur44"}</v>
    <v>en-US</v>
    <v>Atom</v>
  </rv>
  <rv s="0">
    <v>1073742080</v>
    <v>sulfur-45</v>
    <v>wjson{"t":"e","d":"Isotope","e":"Sulfur45"}</v>
    <v>en-US</v>
    <v>Atom</v>
  </rv>
  <rv s="0">
    <v>1073742080</v>
    <v>sulfur-46</v>
    <v>wjson{"t":"e","d":"Isotope","e":"Sulfur46"}</v>
    <v>en-US</v>
    <v>Atom</v>
  </rv>
  <rv s="0">
    <v>1073742080</v>
    <v>sulfur-47</v>
    <v>wjson{"t":"e","d":"Isotope","e":"Sulfur47"}</v>
    <v>en-US</v>
    <v>Atom</v>
  </rv>
  <rv s="0">
    <v>1073742080</v>
    <v>sulfur-48</v>
    <v>wjson{"t":"e","d":"Isotope","e":"Sulfur48"}</v>
    <v>en-US</v>
    <v>Atom</v>
  </rv>
  <rv s="0">
    <v>1073742080</v>
    <v>sulfur-49</v>
    <v>wjson{"t":"e","d":"Isotope","e":"Sulfur49"}</v>
    <v>en-US</v>
    <v>Atom</v>
  </rv>
  <rv s="2">
    <v>212</v>
  </rv>
  <rv s="1">
    <fb>1043.7</fb>
    <v>29</v>
  </rv>
  <rv s="1">
    <fb>1284.5</fb>
    <v>29</v>
  </rv>
  <rv s="1">
    <fb>2436.9</fb>
    <v>29</v>
  </rv>
  <rv s="2">
    <v>213</v>
  </rv>
  <rv s="1">
    <fb>115.21</fb>
    <v>27</v>
  </rv>
  <rv s="1">
    <fb>4</fb>
    <v>29</v>
  </rv>
  <rv s="1">
    <fb>-1.9900000000000001E-10</fb>
    <v>33</v>
  </rv>
  <rv s="1">
    <fb>9.2999999999999999E-2</fb>
    <v>25</v>
  </rv>
  <rv s="4">
    <v>63</v>
    <v>10</v>
    <v>32</v>
    <v>1</v>
    <v>periodic table location</v>
  </rv>
  <rv s="1">
    <fb>1000000000000000</fb>
    <v>26</v>
  </rv>
  <rv s="1">
    <fb>0.04</fb>
    <v>25</v>
  </rv>
  <rv s="2">
    <v>214</v>
  </rv>
  <rv s="1">
    <fb>0.05</fb>
    <v>25</v>
  </rv>
  <rv s="2">
    <v>215</v>
  </rv>
  <rv s="1">
    <fb>-1.2200000000000025E-5</fb>
    <v>28</v>
  </rv>
  <rv s="24">
    <v>#VALUE!</v>
    <v>en-US</v>
    <v>wjson{"t":"e","d":"Element","e":"Sulfur"}</v>
    <v>1073742080</v>
    <v>1</v>
    <v>103</v>
    <v>114</v>
    <v>sulfur</v>
    <v>8</v>
    <v>9</v>
    <v>Atom</v>
    <v>10</v>
    <v>105</v>
    <v>24</v>
    <v>2858</v>
    <v>2460</v>
    <v>2859</v>
    <v>S</v>
    <v>p</v>
    <v>2860</v>
    <v>CAS7704-34-9</v>
    <v>2861</v>
    <v>2862</v>
    <v>2863</v>
    <v>-0500</v>
    <v>2864</v>
    <v>2865</v>
    <v>2866</v>
    <v>2460</v>
    <v>2867</v>
    <v>2868</v>
    <v>2869</v>
    <v>2894</v>
    <v>235</v>
    <v>2898</v>
    <v>2379</v>
    <v>2899</v>
    <v>2900</v>
    <v>2901</v>
    <v>sulfur</v>
    <v>2460</v>
    <v>2902</v>
    <v>2201</v>
    <v>2903</v>
    <v>2904</v>
    <v>2905</v>
    <v>2906</v>
    <v>sulfur</v>
    <v>2907</v>
    <v>2908</v>
    <v>2349</v>
    <v>2854</v>
    <v>2909</v>
    <v>Sulfur (in British) is a chemical element with the symbol S and atomic number 16. It is abundant, multivalent and nonmetallic. Under normal conditions, sulfur atoms form cyclic octatomic molecules with a chemical formula S_8.</v>
    <v>element</v>
  </rv>
  <rv s="0">
    <v>1073742080</v>
    <v>chlorine</v>
    <v>wjson{"t":"e","d":"Element","e":"Chlorine"}</v>
    <v>en-US</v>
    <v>Atom</v>
  </rv>
  <rv s="1">
    <fb>35.450000000000003</fb>
    <v>27</v>
  </rv>
  <rv s="1">
    <fb>79</fb>
    <v>26</v>
  </rv>
  <rv s="1">
    <fb>-34.04</fb>
    <v>27</v>
  </rv>
  <rv s="1">
    <fb>102</fb>
    <v>26</v>
  </rv>
  <rv s="1">
    <fb>1.7000000000000001E-2</fb>
    <v>25</v>
  </rv>
  <rv s="1">
    <fb>3.2139999999999998E-3</fb>
    <v>70</v>
  </rv>
  <rv s="0">
    <v>-1610612480</v>
    <v>Carl Wilhelm Scheele</v>
    <v>wjson{"t":"e","d":"Person","e":"CarlWilhelmScheele::vj6x6"}</v>
    <v>en-US</v>
    <v>NotablePeople</v>
  </rv>
  <rv s="2">
    <v>216</v>
  </rv>
  <rv s="1">
    <fb>0.01</fb>
    <v>66</v>
  </rv>
  <rv s="1">
    <fb>349</fb>
    <v>29</v>
  </rv>
  <rv s="1">
    <fb>3.16</fb>
    <v>27</v>
  </rv>
  <rv s="1">
    <fb>0.12</fb>
    <v>27</v>
  </rv>
  <rv s="3">
    <v>64</v>
    <v>10</v>
    <v>0</v>
    <v>image of chlorine</v>
  </rv>
  <rv s="1">
    <fb>64</fb>
    <v>26</v>
  </rv>
  <rv s="0">
    <v>1073742080</v>
    <v>chlorine-28</v>
    <v>wjson{"t":"e","d":"Isotope","e":"Chlorine28"}</v>
    <v>en-US</v>
    <v>Atom</v>
  </rv>
  <rv s="0">
    <v>1073742080</v>
    <v>chlorine-29</v>
    <v>wjson{"t":"e","d":"Isotope","e":"Chlorine29"}</v>
    <v>en-US</v>
    <v>Atom</v>
  </rv>
  <rv s="0">
    <v>1073742080</v>
    <v>chlorine-30</v>
    <v>wjson{"t":"e","d":"Isotope","e":"Chlorine30"}</v>
    <v>en-US</v>
    <v>Atom</v>
  </rv>
  <rv s="0">
    <v>1073742080</v>
    <v>chlorine-31</v>
    <v>wjson{"t":"e","d":"Isotope","e":"Chlorine31"}</v>
    <v>en-US</v>
    <v>Atom</v>
  </rv>
  <rv s="0">
    <v>1073742080</v>
    <v>chlorine-32</v>
    <v>wjson{"t":"e","d":"Isotope","e":"Chlorine32"}</v>
    <v>en-US</v>
    <v>Atom</v>
  </rv>
  <rv s="0">
    <v>1073742080</v>
    <v>chlorine-33</v>
    <v>wjson{"t":"e","d":"Isotope","e":"Chlorine33"}</v>
    <v>en-US</v>
    <v>Atom</v>
  </rv>
  <rv s="0">
    <v>1073742080</v>
    <v>chlorine-34</v>
    <v>wjson{"t":"e","d":"Isotope","e":"Chlorine34"}</v>
    <v>en-US</v>
    <v>Atom</v>
  </rv>
  <rv s="0">
    <v>1073742080</v>
    <v>chlorine-35</v>
    <v>wjson{"t":"e","d":"Isotope","e":"Chlorine35"}</v>
    <v>en-US</v>
    <v>Atom</v>
  </rv>
  <rv s="0">
    <v>1073742080</v>
    <v>chlorine-36</v>
    <v>wjson{"t":"e","d":"Isotope","e":"Chlorine36"}</v>
    <v>en-US</v>
    <v>Atom</v>
  </rv>
  <rv s="0">
    <v>1073742080</v>
    <v>chlorine-37</v>
    <v>wjson{"t":"e","d":"Isotope","e":"Chlorine37"}</v>
    <v>en-US</v>
    <v>Atom</v>
  </rv>
  <rv s="0">
    <v>1073742080</v>
    <v>chlorine-38</v>
    <v>wjson{"t":"e","d":"Isotope","e":"Chlorine38"}</v>
    <v>en-US</v>
    <v>Atom</v>
  </rv>
  <rv s="0">
    <v>1073742080</v>
    <v>chlorine-39</v>
    <v>wjson{"t":"e","d":"Isotope","e":"Chlorine39"}</v>
    <v>en-US</v>
    <v>Atom</v>
  </rv>
  <rv s="0">
    <v>1073742080</v>
    <v>chlorine-40</v>
    <v>wjson{"t":"e","d":"Isotope","e":"Chlorine40"}</v>
    <v>en-US</v>
    <v>Atom</v>
  </rv>
  <rv s="0">
    <v>1073742080</v>
    <v>chlorine-41</v>
    <v>wjson{"t":"e","d":"Isotope","e":"Chlorine41"}</v>
    <v>en-US</v>
    <v>Atom</v>
  </rv>
  <rv s="0">
    <v>1073742080</v>
    <v>chlorine-42</v>
    <v>wjson{"t":"e","d":"Isotope","e":"Chlorine42"}</v>
    <v>en-US</v>
    <v>Atom</v>
  </rv>
  <rv s="0">
    <v>1073742080</v>
    <v>chlorine-43</v>
    <v>wjson{"t":"e","d":"Isotope","e":"Chlorine43"}</v>
    <v>en-US</v>
    <v>Atom</v>
  </rv>
  <rv s="0">
    <v>1073742080</v>
    <v>chlorine-44</v>
    <v>wjson{"t":"e","d":"Isotope","e":"Chlorine44"}</v>
    <v>en-US</v>
    <v>Atom</v>
  </rv>
  <rv s="0">
    <v>1073742080</v>
    <v>chlorine-45</v>
    <v>wjson{"t":"e","d":"Isotope","e":"Chlorine45"}</v>
    <v>en-US</v>
    <v>Atom</v>
  </rv>
  <rv s="0">
    <v>1073742080</v>
    <v>chlorine-46</v>
    <v>wjson{"t":"e","d":"Isotope","e":"Chlorine46"}</v>
    <v>en-US</v>
    <v>Atom</v>
  </rv>
  <rv s="0">
    <v>1073742080</v>
    <v>chlorine-47</v>
    <v>wjson{"t":"e","d":"Isotope","e":"Chlorine47"}</v>
    <v>en-US</v>
    <v>Atom</v>
  </rv>
  <rv s="0">
    <v>1073742080</v>
    <v>chlorine-48</v>
    <v>wjson{"t":"e","d":"Isotope","e":"Chlorine48"}</v>
    <v>en-US</v>
    <v>Atom</v>
  </rv>
  <rv s="0">
    <v>1073742080</v>
    <v>chlorine-49</v>
    <v>wjson{"t":"e","d":"Isotope","e":"Chlorine49"}</v>
    <v>en-US</v>
    <v>Atom</v>
  </rv>
  <rv s="0">
    <v>1073742080</v>
    <v>chlorine-50</v>
    <v>wjson{"t":"e","d":"Isotope","e":"Chlorine50"}</v>
    <v>en-US</v>
    <v>Atom</v>
  </rv>
  <rv s="0">
    <v>1073742080</v>
    <v>chlorine-51</v>
    <v>wjson{"t":"e","d":"Isotope","e":"Chlorine51"}</v>
    <v>en-US</v>
    <v>Atom</v>
  </rv>
  <rv s="2">
    <v>217</v>
  </rv>
  <rv s="1">
    <fb>622.35</fb>
    <v>27</v>
  </rv>
  <rv s="1">
    <fb>445.61</fb>
    <v>27</v>
  </rv>
  <rv s="1">
    <fb>817.85</fb>
    <v>27</v>
  </rv>
  <rv s="2">
    <v>218</v>
  </rv>
  <rv s="1">
    <fb>-7.2E-9</fb>
    <v>30</v>
  </rv>
  <rv s="1">
    <fb>-101.5</fb>
    <v>29</v>
  </rv>
  <rv s="1">
    <fb>3.6999999999999998E-2</fb>
    <v>25</v>
  </rv>
  <rv s="1">
    <fb>-5.1099999999999999E-10</fb>
    <v>33</v>
  </rv>
  <rv s="1">
    <fb>2</fb>
    <v>29</v>
  </rv>
  <rv s="4">
    <v>65</v>
    <v>10</v>
    <v>32</v>
    <v>1</v>
    <v>periodic table location</v>
  </rv>
  <rv s="1">
    <fb>100</fb>
    <v>66</v>
  </rv>
  <rv s="1">
    <fb>7.9999999999999776E-4</fb>
    <v>67</v>
  </rv>
  <rv s="2">
    <v>219</v>
  </rv>
  <rv s="1">
    <fb>1.0000000000000238E-4</fb>
    <v>70</v>
  </rv>
  <rv s="2">
    <v>220</v>
  </rv>
  <rv s="1">
    <fb>175</fb>
    <v>26</v>
  </rv>
  <rv s="1">
    <fb>-2.3099999999999998E-8</fb>
    <v>97</v>
  </rv>
  <rv s="21">
    <v>#VALUE!</v>
    <v>en-US</v>
    <v>wjson{"t":"e","d":"Element","e":"Chlorine"}</v>
    <v>1073742080</v>
    <v>1</v>
    <v>103</v>
    <v>104</v>
    <v>chlorine</v>
    <v>8</v>
    <v>9</v>
    <v>Atom</v>
    <v>10</v>
    <v>105</v>
    <v>24</v>
    <v>2912</v>
    <v>2517</v>
    <v>2913</v>
    <v>Cl</v>
    <v>p</v>
    <v>2914</v>
    <v>CAS7782-50-5</v>
    <v>2915</v>
    <v>2916</v>
    <v>2917</v>
    <v>2919</v>
    <v>2211</v>
    <v>1774</v>
    <v>2920</v>
    <v>2921</v>
    <v>2922</v>
    <v>2517</v>
    <v>2923</v>
    <v>2924</v>
    <v>2925</v>
    <v>2950</v>
    <v>235</v>
    <v>2954</v>
    <v>2955</v>
    <v>2956</v>
    <v>2957</v>
    <v>2958</v>
    <v>chlorine</v>
    <v>2517</v>
    <v>2959</v>
    <v>2201</v>
    <v>2960</v>
    <v>2961</v>
    <v>2962</v>
    <v>2963</v>
    <v>chlorine</v>
    <v>2964</v>
    <v>2965</v>
    <v>2293</v>
    <v>2966</v>
    <v>2967</v>
    <v>Chlorine is a chemical element with the symbol Cl and atomic number 17. The second–lightest of the halogens, it appears between fluorine and bromine in the periodic table and its properties are mostly intermediate between them.</v>
    <v>element</v>
  </rv>
  <rv s="3">
    <v>66</v>
    <v>10</v>
    <v>0</v>
    <v>image of Carl Wilhelm Scheele</v>
  </rv>
  <rv s="0">
    <v>536871168</v>
    <v>Stralsund</v>
    <v>wjson{"t":"e","d":"City","e":["Stralsund","MecklenburgWesternPomerania","Germany"]}</v>
    <v>en-US</v>
    <v>City</v>
  </rv>
  <rv s="0">
    <v>536871168</v>
    <v>Koping</v>
    <v>wjson{"t":"e","d":"City","e":["Koping","Vastmanland","Sweden"]}</v>
    <v>en-US</v>
    <v>City</v>
  </rv>
  <rv s="30">
    <v>#VALUE!</v>
    <v>en-US</v>
    <v>wjson{"t":"e","d":"Person","e":"CarlWilhelmScheele::vj6x6"}</v>
    <v>-1610612480</v>
    <v>1</v>
    <v>34</v>
    <v>122</v>
    <v>Carl Wilhelm Scheele</v>
    <v>8</v>
    <v>9</v>
    <v>NotablePeople</v>
    <v>10</v>
    <v>41</v>
    <v>1742-12-09</v>
    <v>1786-05-21</v>
    <v>Carl Wilhelm Scheele</v>
    <v>2969</v>
    <v>Carl Wilhelm Scheele</v>
    <v>43</v>
    <v>2970</v>
    <v>2971</v>
    <v>Carl Wilhelm Scheele</v>
    <v>Carl Wilhelm Scheele (9 December 1742 – 21 May 1786) was a German and Swedish Pomeranian pharmaceutical chemist.</v>
    <v>person</v>
  </rv>
  <rv s="0">
    <v>1073742080</v>
    <v>argon</v>
    <v>wjson{"t":"e","d":"Element","e":"Argon"}</v>
    <v>en-US</v>
    <v>Atom</v>
  </rv>
  <rv s="1">
    <fb>39.948</fb>
    <v>25</v>
  </rv>
  <rv s="1">
    <fb>-185.8</fb>
    <v>29</v>
  </rv>
  <rv s="1">
    <fb>106</fb>
    <v>26</v>
  </rv>
  <rv s="1">
    <fb>1.4999999999999823E-4</fb>
    <v>67</v>
  </rv>
  <rv s="1">
    <fb>1.784E-3</fb>
    <v>70</v>
  </rv>
  <rv s="0">
    <v>-1610612480</v>
    <v>Lord Rayleigh</v>
    <v>wjson{"t":"e","d":"Person","e":"LordRayleigh::n9ddy"}</v>
    <v>en-US</v>
    <v>NotablePeople</v>
  </rv>
  <rv s="2">
    <v>221</v>
  </rv>
  <rv s="3">
    <v>67</v>
    <v>10</v>
    <v>0</v>
    <v>image of argon</v>
  </rv>
  <rv s="0">
    <v>1073742080</v>
    <v>argon-30</v>
    <v>wjson{"t":"e","d":"Isotope","e":"Argon30"}</v>
    <v>en-US</v>
    <v>Atom</v>
  </rv>
  <rv s="0">
    <v>1073742080</v>
    <v>argon-31</v>
    <v>wjson{"t":"e","d":"Isotope","e":"Argon31"}</v>
    <v>en-US</v>
    <v>Atom</v>
  </rv>
  <rv s="0">
    <v>1073742080</v>
    <v>argon-32</v>
    <v>wjson{"t":"e","d":"Isotope","e":"Argon32"}</v>
    <v>en-US</v>
    <v>Atom</v>
  </rv>
  <rv s="0">
    <v>1073742080</v>
    <v>argon-33</v>
    <v>wjson{"t":"e","d":"Isotope","e":"Argon33"}</v>
    <v>en-US</v>
    <v>Atom</v>
  </rv>
  <rv s="0">
    <v>1073742080</v>
    <v>argon-34</v>
    <v>wjson{"t":"e","d":"Isotope","e":"Argon34"}</v>
    <v>en-US</v>
    <v>Atom</v>
  </rv>
  <rv s="0">
    <v>1073742080</v>
    <v>argon-35</v>
    <v>wjson{"t":"e","d":"Isotope","e":"Argon35"}</v>
    <v>en-US</v>
    <v>Atom</v>
  </rv>
  <rv s="0">
    <v>1073742080</v>
    <v>argon-36</v>
    <v>wjson{"t":"e","d":"Isotope","e":"Argon36"}</v>
    <v>en-US</v>
    <v>Atom</v>
  </rv>
  <rv s="0">
    <v>1073742080</v>
    <v>argon-37</v>
    <v>wjson{"t":"e","d":"Isotope","e":"Argon37"}</v>
    <v>en-US</v>
    <v>Atom</v>
  </rv>
  <rv s="0">
    <v>1073742080</v>
    <v>argon-38</v>
    <v>wjson{"t":"e","d":"Isotope","e":"Argon38"}</v>
    <v>en-US</v>
    <v>Atom</v>
  </rv>
  <rv s="0">
    <v>1073742080</v>
    <v>argon-39</v>
    <v>wjson{"t":"e","d":"Isotope","e":"Argon39"}</v>
    <v>en-US</v>
    <v>Atom</v>
  </rv>
  <rv s="0">
    <v>1073742080</v>
    <v>argon-40</v>
    <v>wjson{"t":"e","d":"Isotope","e":"Argon40"}</v>
    <v>en-US</v>
    <v>Atom</v>
  </rv>
  <rv s="0">
    <v>1073742080</v>
    <v>argon-41</v>
    <v>wjson{"t":"e","d":"Isotope","e":"Argon41"}</v>
    <v>en-US</v>
    <v>Atom</v>
  </rv>
  <rv s="0">
    <v>1073742080</v>
    <v>argon-42</v>
    <v>wjson{"t":"e","d":"Isotope","e":"Argon42"}</v>
    <v>en-US</v>
    <v>Atom</v>
  </rv>
  <rv s="0">
    <v>1073742080</v>
    <v>argon-43</v>
    <v>wjson{"t":"e","d":"Isotope","e":"Argon43"}</v>
    <v>en-US</v>
    <v>Atom</v>
  </rv>
  <rv s="0">
    <v>1073742080</v>
    <v>argon-44</v>
    <v>wjson{"t":"e","d":"Isotope","e":"Argon44"}</v>
    <v>en-US</v>
    <v>Atom</v>
  </rv>
  <rv s="0">
    <v>1073742080</v>
    <v>argon-45</v>
    <v>wjson{"t":"e","d":"Isotope","e":"Argon45"}</v>
    <v>en-US</v>
    <v>Atom</v>
  </rv>
  <rv s="0">
    <v>1073742080</v>
    <v>argon-46</v>
    <v>wjson{"t":"e","d":"Isotope","e":"Argon46"}</v>
    <v>en-US</v>
    <v>Atom</v>
  </rv>
  <rv s="0">
    <v>1073742080</v>
    <v>argon-47</v>
    <v>wjson{"t":"e","d":"Isotope","e":"Argon47"}</v>
    <v>en-US</v>
    <v>Atom</v>
  </rv>
  <rv s="0">
    <v>1073742080</v>
    <v>argon-48</v>
    <v>wjson{"t":"e","d":"Isotope","e":"Argon48"}</v>
    <v>en-US</v>
    <v>Atom</v>
  </rv>
  <rv s="0">
    <v>1073742080</v>
    <v>argon-49</v>
    <v>wjson{"t":"e","d":"Isotope","e":"Argon49"}</v>
    <v>en-US</v>
    <v>Atom</v>
  </rv>
  <rv s="0">
    <v>1073742080</v>
    <v>argon-50</v>
    <v>wjson{"t":"e","d":"Isotope","e":"Argon50"}</v>
    <v>en-US</v>
    <v>Atom</v>
  </rv>
  <rv s="0">
    <v>1073742080</v>
    <v>argon-51</v>
    <v>wjson{"t":"e","d":"Isotope","e":"Argon51"}</v>
    <v>en-US</v>
    <v>Atom</v>
  </rv>
  <rv s="0">
    <v>1073742080</v>
    <v>argon-52</v>
    <v>wjson{"t":"e","d":"Isotope","e":"Argon52"}</v>
    <v>en-US</v>
    <v>Atom</v>
  </rv>
  <rv s="0">
    <v>1073742080</v>
    <v>argon-53</v>
    <v>wjson{"t":"e","d":"Isotope","e":"Argon53"}</v>
    <v>en-US</v>
    <v>Atom</v>
  </rv>
  <rv s="2">
    <v>222</v>
  </rv>
  <rv s="1">
    <fb>525.6</fb>
    <v>29</v>
  </rv>
  <rv s="2">
    <v>223</v>
  </rv>
  <rv s="1">
    <fb>-6E-9</fb>
    <v>30</v>
  </rv>
  <rv s="1">
    <fb>-189.3</fb>
    <v>29</v>
  </rv>
  <rv s="1">
    <fb>-2.4E-10</fb>
    <v>33</v>
  </rv>
  <rv s="1">
    <fb>4.4999999999998383E-5</fb>
    <v>70</v>
  </rv>
  <rv s="4">
    <v>68</v>
    <v>10</v>
    <v>32</v>
    <v>1</v>
    <v>periodic table location</v>
  </rv>
  <rv s="1">
    <fb>7.0000000000000019E-3</fb>
    <v>66</v>
  </rv>
  <rv s="2">
    <v>224</v>
  </rv>
  <rv s="1">
    <fb>1.9999999999999997E-2</fb>
    <v>25</v>
  </rv>
  <rv s="2">
    <v>225</v>
  </rv>
  <rv s="1">
    <fb>188</fb>
    <v>26</v>
  </rv>
  <rv s="1">
    <fb>-1.07E-8</fb>
    <v>97</v>
  </rv>
  <rv s="29">
    <v>#VALUE!</v>
    <v>en-US</v>
    <v>wjson{"t":"e","d":"Element","e":"Argon"}</v>
    <v>1073742080</v>
    <v>1</v>
    <v>124</v>
    <v>125</v>
    <v>argon</v>
    <v>8</v>
    <v>9</v>
    <v>Atom</v>
    <v>10</v>
    <v>126</v>
    <v>24</v>
    <v>2974</v>
    <v>222</v>
    <v>2398</v>
    <v>Ar</v>
    <v>p</v>
    <v>2975</v>
    <v>CAS7440-37-1</v>
    <v>2976</v>
    <v>2977</v>
    <v>2978</v>
    <v>2980</v>
    <v>11</v>
    <v>1894</v>
    <v>221</v>
    <v>222</v>
    <v>2981</v>
    <v>224</v>
    <v>3006</v>
    <v>235</v>
    <v>3008</v>
    <v>3009</v>
    <v>3010</v>
    <v>3011</v>
    <v>argon</v>
    <v>222</v>
    <v>3012</v>
    <v>2201</v>
    <v>3013</v>
    <v>3014</v>
    <v>3015</v>
    <v>argon</v>
    <v>3016</v>
    <v>3017</v>
    <v>221</v>
    <v>3018</v>
    <v>3019</v>
    <v>Argon is a chemical element with the symbol Ar and atomic number 18. It is in group 18 of the periodic table and is a noble gas. Argon is the third–most abundant gas in the Earth's atmosphere, at 0.934% (9340 ppmv).</v>
    <v>element</v>
  </rv>
  <rv s="0">
    <v>1073742080</v>
    <v>potassium</v>
    <v>wjson{"t":"e","d":"Element","e":"Potassium"}</v>
    <v>en-US</v>
    <v>Atom</v>
  </rv>
  <rv s="1">
    <fb>39.098300000000002</fb>
    <v>66</v>
  </rv>
  <rv s="1">
    <fb>19</fb>
    <v>26</v>
  </rv>
  <rv s="1">
    <fb>243</fb>
    <v>26</v>
  </rv>
  <rv s="1">
    <fb>759</fb>
    <v>26</v>
  </rv>
  <rv s="1">
    <fb>203</fb>
    <v>26</v>
  </rv>
  <rv s="1">
    <fb>0.85599999999999998</fb>
    <v>25</v>
  </rv>
  <rv s="1">
    <fb>14000000</fb>
    <v>26</v>
  </rv>
  <rv s="1">
    <fb>48.4</fb>
    <v>29</v>
  </rv>
  <rv s="1">
    <fb>0.82</fb>
    <v>27</v>
  </rv>
  <rv s="3">
    <v>69</v>
    <v>10</v>
    <v>0</v>
    <v>image of potassium</v>
  </rv>
  <rv s="0">
    <v>1073742080</v>
    <v>potassium-32</v>
    <v>wjson{"t":"e","d":"Isotope","e":"Potassium32"}</v>
    <v>en-US</v>
    <v>Atom</v>
  </rv>
  <rv s="0">
    <v>1073742080</v>
    <v>potassium-33</v>
    <v>wjson{"t":"e","d":"Isotope","e":"Potassium33"}</v>
    <v>en-US</v>
    <v>Atom</v>
  </rv>
  <rv s="0">
    <v>1073742080</v>
    <v>potassium-34</v>
    <v>wjson{"t":"e","d":"Isotope","e":"Potassium34"}</v>
    <v>en-US</v>
    <v>Atom</v>
  </rv>
  <rv s="0">
    <v>1073742080</v>
    <v>potassium-35</v>
    <v>wjson{"t":"e","d":"Isotope","e":"Potassium35"}</v>
    <v>en-US</v>
    <v>Atom</v>
  </rv>
  <rv s="0">
    <v>1073742080</v>
    <v>potassium-36</v>
    <v>wjson{"t":"e","d":"Isotope","e":"Potassium36"}</v>
    <v>en-US</v>
    <v>Atom</v>
  </rv>
  <rv s="0">
    <v>1073742080</v>
    <v>potassium-37</v>
    <v>wjson{"t":"e","d":"Isotope","e":"Potassium37"}</v>
    <v>en-US</v>
    <v>Atom</v>
  </rv>
  <rv s="0">
    <v>1073742080</v>
    <v>potassium-38</v>
    <v>wjson{"t":"e","d":"Isotope","e":"Potassium38"}</v>
    <v>en-US</v>
    <v>Atom</v>
  </rv>
  <rv s="0">
    <v>1073742080</v>
    <v>potassium-39</v>
    <v>wjson{"t":"e","d":"Isotope","e":"Potassium39"}</v>
    <v>en-US</v>
    <v>Atom</v>
  </rv>
  <rv s="0">
    <v>1073742080</v>
    <v>potassium-40</v>
    <v>wjson{"t":"e","d":"Isotope","e":"Potassium40"}</v>
    <v>en-US</v>
    <v>Atom</v>
  </rv>
  <rv s="0">
    <v>1073742080</v>
    <v>potassium-41</v>
    <v>wjson{"t":"e","d":"Isotope","e":"Potassium41"}</v>
    <v>en-US</v>
    <v>Atom</v>
  </rv>
  <rv s="0">
    <v>1073742080</v>
    <v>potassium-42</v>
    <v>wjson{"t":"e","d":"Isotope","e":"Potassium42"}</v>
    <v>en-US</v>
    <v>Atom</v>
  </rv>
  <rv s="0">
    <v>1073742080</v>
    <v>potassium-43</v>
    <v>wjson{"t":"e","d":"Isotope","e":"Potassium43"}</v>
    <v>en-US</v>
    <v>Atom</v>
  </rv>
  <rv s="0">
    <v>1073742080</v>
    <v>potassium-44</v>
    <v>wjson{"t":"e","d":"Isotope","e":"Potassium44"}</v>
    <v>en-US</v>
    <v>Atom</v>
  </rv>
  <rv s="0">
    <v>1073742080</v>
    <v>potassium-45</v>
    <v>wjson{"t":"e","d":"Isotope","e":"Potassium45"}</v>
    <v>en-US</v>
    <v>Atom</v>
  </rv>
  <rv s="0">
    <v>1073742080</v>
    <v>potassium-46</v>
    <v>wjson{"t":"e","d":"Isotope","e":"Potassium46"}</v>
    <v>en-US</v>
    <v>Atom</v>
  </rv>
  <rv s="0">
    <v>1073742080</v>
    <v>potassium-47</v>
    <v>wjson{"t":"e","d":"Isotope","e":"Potassium47"}</v>
    <v>en-US</v>
    <v>Atom</v>
  </rv>
  <rv s="0">
    <v>1073742080</v>
    <v>potassium-48</v>
    <v>wjson{"t":"e","d":"Isotope","e":"Potassium48"}</v>
    <v>en-US</v>
    <v>Atom</v>
  </rv>
  <rv s="0">
    <v>1073742080</v>
    <v>potassium-49</v>
    <v>wjson{"t":"e","d":"Isotope","e":"Potassium49"}</v>
    <v>en-US</v>
    <v>Atom</v>
  </rv>
  <rv s="0">
    <v>1073742080</v>
    <v>potassium-50</v>
    <v>wjson{"t":"e","d":"Isotope","e":"Potassium50"}</v>
    <v>en-US</v>
    <v>Atom</v>
  </rv>
  <rv s="0">
    <v>1073742080</v>
    <v>potassium-51</v>
    <v>wjson{"t":"e","d":"Isotope","e":"Potassium51"}</v>
    <v>en-US</v>
    <v>Atom</v>
  </rv>
  <rv s="0">
    <v>1073742080</v>
    <v>potassium-52</v>
    <v>wjson{"t":"e","d":"Isotope","e":"Potassium52"}</v>
    <v>en-US</v>
    <v>Atom</v>
  </rv>
  <rv s="0">
    <v>1073742080</v>
    <v>potassium-53</v>
    <v>wjson{"t":"e","d":"Isotope","e":"Potassium53"}</v>
    <v>en-US</v>
    <v>Atom</v>
  </rv>
  <rv s="0">
    <v>1073742080</v>
    <v>potassium-54</v>
    <v>wjson{"t":"e","d":"Isotope","e":"Potassium54"}</v>
    <v>en-US</v>
    <v>Atom</v>
  </rv>
  <rv s="0">
    <v>1073742080</v>
    <v>potassium-55</v>
    <v>wjson{"t":"e","d":"Isotope","e":"Potassium55"}</v>
    <v>en-US</v>
    <v>Atom</v>
  </rv>
  <rv s="2">
    <v>226</v>
  </rv>
  <rv s="1">
    <fb>532.79999999999995</fb>
    <v>29</v>
  </rv>
  <rv s="2">
    <v>227</v>
  </rv>
  <rv s="1">
    <fb>6.6999999999999996E-9</fb>
    <v>30</v>
  </rv>
  <rv s="1">
    <fb>63.38</fb>
    <v>27</v>
  </rv>
  <rv s="1">
    <fb>2.6200000000000003E-10</fb>
    <v>33</v>
  </rv>
  <rv s="4">
    <v>70</v>
    <v>10</v>
    <v>32</v>
    <v>1</v>
    <v>periodic table location</v>
  </rv>
  <rv s="1">
    <fb>7.0000000000017965E-8</fb>
    <v>83</v>
  </rv>
  <rv s="1">
    <fb>3.9999999999999888E-4</fb>
    <v>67</v>
  </rv>
  <rv s="2">
    <v>228</v>
  </rv>
  <rv s="1">
    <fb>3.0000000000000193E-4</fb>
    <v>67</v>
  </rv>
  <rv s="2">
    <v>229</v>
  </rv>
  <rv s="1">
    <fb>275</fb>
    <v>26</v>
  </rv>
  <rv s="1">
    <fb>5.7400000000000094E-6</fb>
    <v>75</v>
  </rv>
  <rv s="21">
    <v>#VALUE!</v>
    <v>en-US</v>
    <v>wjson{"t":"e","d":"Element","e":"Potassium"}</v>
    <v>1073742080</v>
    <v>1</v>
    <v>103</v>
    <v>104</v>
    <v>potassium</v>
    <v>8</v>
    <v>9</v>
    <v>Atom</v>
    <v>10</v>
    <v>105</v>
    <v>24</v>
    <v>3022</v>
    <v>3023</v>
    <v>3024</v>
    <v>K</v>
    <v>s</v>
    <v>3025</v>
    <v>CAS7440-09-7</v>
    <v>3026</v>
    <v>2381</v>
    <v>3027</v>
    <v>2605</v>
    <v>11</v>
    <v>1807</v>
    <v>3028</v>
    <v>3029</v>
    <v>3030</v>
    <v>2</v>
    <v>2867</v>
    <v>3031</v>
    <v>2217</v>
    <v>3056</v>
    <v>235</v>
    <v>3058</v>
    <v>3059</v>
    <v>3060</v>
    <v>2689</v>
    <v>3061</v>
    <v>potassium</v>
    <v>3023</v>
    <v>2862</v>
    <v>2247</v>
    <v>3062</v>
    <v>3063</v>
    <v>3064</v>
    <v>3065</v>
    <v>potassium</v>
    <v>3066</v>
    <v>3067</v>
    <v>2</v>
    <v>3068</v>
    <v>3069</v>
    <v>Potassium is a chemical element with the symbol K (from Neo–Latin kalium) and atomic number19. Potassium is a silvery–white metal that is soft enough to be cut with a knife with little force.</v>
    <v>element</v>
  </rv>
  <rv s="0">
    <v>1073742080</v>
    <v>calcium</v>
    <v>wjson{"t":"e","d":"Element","e":"Calcium"}</v>
    <v>en-US</v>
    <v>Atom</v>
  </rv>
  <rv s="1">
    <fb>40.078000000000003</fb>
    <v>25</v>
  </rv>
  <rv s="1">
    <fb>20</fb>
    <v>26</v>
  </rv>
  <rv s="1">
    <fb>1484</fb>
    <v>26</v>
  </rv>
  <rv s="1">
    <fb>176</fb>
    <v>26</v>
  </rv>
  <rv s="1">
    <fb>5</fb>
    <v>29</v>
  </rv>
  <rv s="1">
    <fb>1.55</fb>
    <v>25</v>
  </rv>
  <rv s="1">
    <fb>29000000</fb>
    <v>26</v>
  </rv>
  <rv s="1">
    <fb>2.37</fb>
    <v>27</v>
  </rv>
  <rv s="1">
    <fb>1</fb>
    <v>27</v>
  </rv>
  <rv s="1">
    <fb>1.4</fb>
    <v>29</v>
  </rv>
  <rv s="3">
    <v>71</v>
    <v>10</v>
    <v>0</v>
    <v>image of calcium</v>
  </rv>
  <rv s="0">
    <v>1073742080</v>
    <v>calcium-34</v>
    <v>wjson{"t":"e","d":"Isotope","e":"Calcium34"}</v>
    <v>en-US</v>
    <v>Atom</v>
  </rv>
  <rv s="0">
    <v>1073742080</v>
    <v>calcium-35</v>
    <v>wjson{"t":"e","d":"Isotope","e":"Calcium35"}</v>
    <v>en-US</v>
    <v>Atom</v>
  </rv>
  <rv s="0">
    <v>1073742080</v>
    <v>calcium-36</v>
    <v>wjson{"t":"e","d":"Isotope","e":"Calcium36"}</v>
    <v>en-US</v>
    <v>Atom</v>
  </rv>
  <rv s="0">
    <v>1073742080</v>
    <v>calcium-37</v>
    <v>wjson{"t":"e","d":"Isotope","e":"Calcium37"}</v>
    <v>en-US</v>
    <v>Atom</v>
  </rv>
  <rv s="0">
    <v>1073742080</v>
    <v>calcium-38</v>
    <v>wjson{"t":"e","d":"Isotope","e":"Calcium38"}</v>
    <v>en-US</v>
    <v>Atom</v>
  </rv>
  <rv s="0">
    <v>1073742080</v>
    <v>calcium-39</v>
    <v>wjson{"t":"e","d":"Isotope","e":"Calcium39"}</v>
    <v>en-US</v>
    <v>Atom</v>
  </rv>
  <rv s="0">
    <v>1073742080</v>
    <v>calcium-40</v>
    <v>wjson{"t":"e","d":"Isotope","e":"Calcium40"}</v>
    <v>en-US</v>
    <v>Atom</v>
  </rv>
  <rv s="0">
    <v>1073742080</v>
    <v>calcium-41</v>
    <v>wjson{"t":"e","d":"Isotope","e":"Calcium41"}</v>
    <v>en-US</v>
    <v>Atom</v>
  </rv>
  <rv s="0">
    <v>1073742080</v>
    <v>calcium-42</v>
    <v>wjson{"t":"e","d":"Isotope","e":"Calcium42"}</v>
    <v>en-US</v>
    <v>Atom</v>
  </rv>
  <rv s="0">
    <v>1073742080</v>
    <v>calcium-43</v>
    <v>wjson{"t":"e","d":"Isotope","e":"Calcium43"}</v>
    <v>en-US</v>
    <v>Atom</v>
  </rv>
  <rv s="0">
    <v>1073742080</v>
    <v>calcium-44</v>
    <v>wjson{"t":"e","d":"Isotope","e":"Calcium44"}</v>
    <v>en-US</v>
    <v>Atom</v>
  </rv>
  <rv s="0">
    <v>1073742080</v>
    <v>calcium-45</v>
    <v>wjson{"t":"e","d":"Isotope","e":"Calcium45"}</v>
    <v>en-US</v>
    <v>Atom</v>
  </rv>
  <rv s="0">
    <v>1073742080</v>
    <v>calcium-46</v>
    <v>wjson{"t":"e","d":"Isotope","e":"Calcium46"}</v>
    <v>en-US</v>
    <v>Atom</v>
  </rv>
  <rv s="0">
    <v>1073742080</v>
    <v>calcium-47</v>
    <v>wjson{"t":"e","d":"Isotope","e":"Calcium47"}</v>
    <v>en-US</v>
    <v>Atom</v>
  </rv>
  <rv s="0">
    <v>1073742080</v>
    <v>calcium-48</v>
    <v>wjson{"t":"e","d":"Isotope","e":"Calcium48"}</v>
    <v>en-US</v>
    <v>Atom</v>
  </rv>
  <rv s="0">
    <v>1073742080</v>
    <v>calcium-49</v>
    <v>wjson{"t":"e","d":"Isotope","e":"Calcium49"}</v>
    <v>en-US</v>
    <v>Atom</v>
  </rv>
  <rv s="0">
    <v>1073742080</v>
    <v>calcium-50</v>
    <v>wjson{"t":"e","d":"Isotope","e":"Calcium50"}</v>
    <v>en-US</v>
    <v>Atom</v>
  </rv>
  <rv s="0">
    <v>1073742080</v>
    <v>calcium-51</v>
    <v>wjson{"t":"e","d":"Isotope","e":"Calcium51"}</v>
    <v>en-US</v>
    <v>Atom</v>
  </rv>
  <rv s="0">
    <v>1073742080</v>
    <v>calcium-52</v>
    <v>wjson{"t":"e","d":"Isotope","e":"Calcium52"}</v>
    <v>en-US</v>
    <v>Atom</v>
  </rv>
  <rv s="0">
    <v>1073742080</v>
    <v>calcium-53</v>
    <v>wjson{"t":"e","d":"Isotope","e":"Calcium53"}</v>
    <v>en-US</v>
    <v>Atom</v>
  </rv>
  <rv s="0">
    <v>1073742080</v>
    <v>calcium-54</v>
    <v>wjson{"t":"e","d":"Isotope","e":"Calcium54"}</v>
    <v>en-US</v>
    <v>Atom</v>
  </rv>
  <rv s="0">
    <v>1073742080</v>
    <v>calcium-55</v>
    <v>wjson{"t":"e","d":"Isotope","e":"Calcium55"}</v>
    <v>en-US</v>
    <v>Atom</v>
  </rv>
  <rv s="0">
    <v>1073742080</v>
    <v>calcium-56</v>
    <v>wjson{"t":"e","d":"Isotope","e":"Calcium56"}</v>
    <v>en-US</v>
    <v>Atom</v>
  </rv>
  <rv s="0">
    <v>1073742080</v>
    <v>calcium-57</v>
    <v>wjson{"t":"e","d":"Isotope","e":"Calcium57"}</v>
    <v>en-US</v>
    <v>Atom</v>
  </rv>
  <rv s="2">
    <v>230</v>
  </rv>
  <rv s="1">
    <fb>558.84</fb>
    <v>27</v>
  </rv>
  <rv s="2">
    <v>231</v>
  </rv>
  <rv s="1">
    <fb>1.3799999999999999E-8</fb>
    <v>30</v>
  </rv>
  <rv s="1">
    <fb>842</fb>
    <v>26</v>
  </rv>
  <rv s="1">
    <fb>5.5309999999999998E-10</fb>
    <v>83</v>
  </rv>
  <rv s="1">
    <fb>4.1999999999999942E-4</fb>
    <v>67</v>
  </rv>
  <rv s="4">
    <v>72</v>
    <v>10</v>
    <v>32</v>
    <v>1</v>
    <v>periodic table location</v>
  </rv>
  <rv s="1">
    <fb>3.3999999999993237E-8</fb>
    <v>83</v>
  </rv>
  <rv s="2">
    <v>232</v>
  </rv>
  <rv s="2">
    <v>233</v>
  </rv>
  <rv s="1">
    <fb>2.1389999999999983E-5</fb>
    <v>75</v>
  </rv>
  <rv s="22">
    <v>#VALUE!</v>
    <v>en-US</v>
    <v>wjson{"t":"e","d":"Element","e":"Calcium"}</v>
    <v>1073742080</v>
    <v>1</v>
    <v>106</v>
    <v>107</v>
    <v>calcium</v>
    <v>8</v>
    <v>9</v>
    <v>Atom</v>
    <v>10</v>
    <v>108</v>
    <v>24</v>
    <v>3072</v>
    <v>3073</v>
    <v>16</v>
    <v>Ca</v>
    <v>s</v>
    <v>3074</v>
    <v>CAS7440-70-2</v>
    <v>3075</v>
    <v>3076</v>
    <v>3077</v>
    <v>2605</v>
    <v>11</v>
    <v>1807</v>
    <v>3078</v>
    <v>3079</v>
    <v>3080</v>
    <v>209</v>
    <v>3081</v>
    <v>3082</v>
    <v>224</v>
    <v>3107</v>
    <v>235</v>
    <v>3109</v>
    <v>3110</v>
    <v>3111</v>
    <v>2637</v>
    <v>3112</v>
    <v>calcium</v>
    <v>3073</v>
    <v>3113</v>
    <v>2247</v>
    <v>3114</v>
    <v>3115</v>
    <v>3014</v>
    <v>3116</v>
    <v>calcium</v>
    <v>3014</v>
    <v>3117</v>
    <v>209</v>
    <v>3118</v>
    <v>Calcium is a chemical element with the symbol Ca and atomic number 20. As an alkaline earth metal, calcium is a reactive metal that forms a dark oxide–nitride layer when exposed to air.</v>
    <v>element</v>
  </rv>
  <rv s="0">
    <v>1073742080</v>
    <v>scandium</v>
    <v>wjson{"t":"e","d":"Element","e":"Scandium"}</v>
    <v>en-US</v>
    <v>Atom</v>
  </rv>
  <rv s="1">
    <fb>44.955908000000001</fb>
    <v>70</v>
  </rv>
  <rv s="1">
    <fb>21</fb>
    <v>26</v>
  </rv>
  <rv s="1">
    <fb>184</fb>
    <v>26</v>
  </rv>
  <rv s="1">
    <fb>2830</fb>
    <v>26</v>
  </rv>
  <rv s="1">
    <fb>2.5999999999999981E-3</fb>
    <v>66</v>
  </rv>
  <rv s="1">
    <fb>2.9849999999999999</fb>
    <v>25</v>
  </rv>
  <rv s="0">
    <v>-1610612480</v>
    <v>Lars Fredrik Nilson</v>
    <v>wjson{"t":"e","d":"Person","e":"LarsFredrikNilson::3627d"}</v>
    <v>en-US</v>
    <v>NotablePeople</v>
  </rv>
  <rv s="2">
    <v>234</v>
  </rv>
  <rv s="1">
    <fb>1800000</fb>
    <v>26</v>
  </rv>
  <rv s="1">
    <fb>18.100000000000001</fb>
    <v>29</v>
  </rv>
  <rv s="1">
    <fb>1.36</fb>
    <v>27</v>
  </rv>
  <rv s="3">
    <v>73</v>
    <v>10</v>
    <v>0</v>
    <v>image of scandium</v>
  </rv>
  <rv s="0">
    <v>1073742080</v>
    <v>scandium-36</v>
    <v>wjson{"t":"e","d":"Isotope","e":"Scandium36"}</v>
    <v>en-US</v>
    <v>Atom</v>
  </rv>
  <rv s="0">
    <v>1073742080</v>
    <v>scandium-37</v>
    <v>wjson{"t":"e","d":"Isotope","e":"Scandium37"}</v>
    <v>en-US</v>
    <v>Atom</v>
  </rv>
  <rv s="0">
    <v>1073742080</v>
    <v>scandium-38</v>
    <v>wjson{"t":"e","d":"Isotope","e":"Scandium38"}</v>
    <v>en-US</v>
    <v>Atom</v>
  </rv>
  <rv s="0">
    <v>1073742080</v>
    <v>scandium-39</v>
    <v>wjson{"t":"e","d":"Isotope","e":"Scandium39"}</v>
    <v>en-US</v>
    <v>Atom</v>
  </rv>
  <rv s="0">
    <v>1073742080</v>
    <v>scandium-40</v>
    <v>wjson{"t":"e","d":"Isotope","e":"Scandium40"}</v>
    <v>en-US</v>
    <v>Atom</v>
  </rv>
  <rv s="0">
    <v>1073742080</v>
    <v>scandium-41</v>
    <v>wjson{"t":"e","d":"Isotope","e":"Scandium41"}</v>
    <v>en-US</v>
    <v>Atom</v>
  </rv>
  <rv s="0">
    <v>1073742080</v>
    <v>scandium-42</v>
    <v>wjson{"t":"e","d":"Isotope","e":"Scandium42"}</v>
    <v>en-US</v>
    <v>Atom</v>
  </rv>
  <rv s="0">
    <v>1073742080</v>
    <v>scandium-43</v>
    <v>wjson{"t":"e","d":"Isotope","e":"Scandium43"}</v>
    <v>en-US</v>
    <v>Atom</v>
  </rv>
  <rv s="0">
    <v>1073742080</v>
    <v>scandium-44</v>
    <v>wjson{"t":"e","d":"Isotope","e":"Scandium44"}</v>
    <v>en-US</v>
    <v>Atom</v>
  </rv>
  <rv s="0">
    <v>1073742080</v>
    <v>scandium-45</v>
    <v>wjson{"t":"e","d":"Isotope","e":"Scandium45"}</v>
    <v>en-US</v>
    <v>Atom</v>
  </rv>
  <rv s="0">
    <v>1073742080</v>
    <v>scandium-46</v>
    <v>wjson{"t":"e","d":"Isotope","e":"Scandium46"}</v>
    <v>en-US</v>
    <v>Atom</v>
  </rv>
  <rv s="0">
    <v>1073742080</v>
    <v>scandium-47</v>
    <v>wjson{"t":"e","d":"Isotope","e":"Scandium47"}</v>
    <v>en-US</v>
    <v>Atom</v>
  </rv>
  <rv s="0">
    <v>1073742080</v>
    <v>scandium-48</v>
    <v>wjson{"t":"e","d":"Isotope","e":"Scandium48"}</v>
    <v>en-US</v>
    <v>Atom</v>
  </rv>
  <rv s="0">
    <v>1073742080</v>
    <v>scandium-49</v>
    <v>wjson{"t":"e","d":"Isotope","e":"Scandium49"}</v>
    <v>en-US</v>
    <v>Atom</v>
  </rv>
  <rv s="0">
    <v>1073742080</v>
    <v>scandium-50</v>
    <v>wjson{"t":"e","d":"Isotope","e":"Scandium50"}</v>
    <v>en-US</v>
    <v>Atom</v>
  </rv>
  <rv s="0">
    <v>1073742080</v>
    <v>scandium-51</v>
    <v>wjson{"t":"e","d":"Isotope","e":"Scandium51"}</v>
    <v>en-US</v>
    <v>Atom</v>
  </rv>
  <rv s="0">
    <v>1073742080</v>
    <v>scandium-52</v>
    <v>wjson{"t":"e","d":"Isotope","e":"Scandium52"}</v>
    <v>en-US</v>
    <v>Atom</v>
  </rv>
  <rv s="0">
    <v>1073742080</v>
    <v>scandium-53</v>
    <v>wjson{"t":"e","d":"Isotope","e":"Scandium53"}</v>
    <v>en-US</v>
    <v>Atom</v>
  </rv>
  <rv s="0">
    <v>1073742080</v>
    <v>scandium-54</v>
    <v>wjson{"t":"e","d":"Isotope","e":"Scandium54"}</v>
    <v>en-US</v>
    <v>Atom</v>
  </rv>
  <rv s="0">
    <v>1073742080</v>
    <v>scandium-55</v>
    <v>wjson{"t":"e","d":"Isotope","e":"Scandium55"}</v>
    <v>en-US</v>
    <v>Atom</v>
  </rv>
  <rv s="0">
    <v>1073742080</v>
    <v>scandium-56</v>
    <v>wjson{"t":"e","d":"Isotope","e":"Scandium56"}</v>
    <v>en-US</v>
    <v>Atom</v>
  </rv>
  <rv s="0">
    <v>1073742080</v>
    <v>scandium-57</v>
    <v>wjson{"t":"e","d":"Isotope","e":"Scandium57"}</v>
    <v>en-US</v>
    <v>Atom</v>
  </rv>
  <rv s="0">
    <v>1073742080</v>
    <v>scandium-58</v>
    <v>wjson{"t":"e","d":"Isotope","e":"Scandium58"}</v>
    <v>en-US</v>
    <v>Atom</v>
  </rv>
  <rv s="0">
    <v>1073742080</v>
    <v>scandium-59</v>
    <v>wjson{"t":"e","d":"Isotope","e":"Scandium59"}</v>
    <v>en-US</v>
    <v>Atom</v>
  </rv>
  <rv s="0">
    <v>1073742080</v>
    <v>scandium-60</v>
    <v>wjson{"t":"e","d":"Isotope","e":"Scandium60"}</v>
    <v>en-US</v>
    <v>Atom</v>
  </rv>
  <rv s="2">
    <v>235</v>
  </rv>
  <rv s="1">
    <fb>330.9</fb>
    <v>29</v>
  </rv>
  <rv s="1">
    <fb>527.33000000000004</fb>
    <v>27</v>
  </rv>
  <rv s="2">
    <v>236</v>
  </rv>
  <rv s="1">
    <fb>8.7999999999999994E-8</fb>
    <v>30</v>
  </rv>
  <rv s="1">
    <fb>1541</fb>
    <v>26</v>
  </rv>
  <rv s="1">
    <fb>6.3999999999999929E-4</fb>
    <v>67</v>
  </rv>
  <rv s="1">
    <fb>3.956E-9</fb>
    <v>33</v>
  </rv>
  <rv s="1">
    <fb>1.5E-10</fb>
    <v>30</v>
  </rv>
  <rv s="4">
    <v>74</v>
    <v>10</v>
    <v>32</v>
    <v>1</v>
    <v>periodic table location</v>
  </rv>
  <rv s="1">
    <fb>5.4999999999998626E-7</fb>
    <v>33</v>
  </rv>
  <rv s="1">
    <fb>3.9999999999978746E-6</fb>
    <v>28</v>
  </rv>
  <rv s="2">
    <v>237</v>
  </rv>
  <rv s="2">
    <v>238</v>
  </rv>
  <rv s="1">
    <fb>2.6269999999999999E-4</fb>
    <v>28</v>
  </rv>
  <rv s="31">
    <v>#VALUE!</v>
    <v>en-US</v>
    <v>wjson{"t":"e","d":"Element","e":"Scandium"}</v>
    <v>1073742080</v>
    <v>1</v>
    <v>128</v>
    <v>129</v>
    <v>scandium</v>
    <v>8</v>
    <v>9</v>
    <v>Atom</v>
    <v>10</v>
    <v>130</v>
    <v>24</v>
    <v>3121</v>
    <v>3122</v>
    <v>3123</v>
    <v>Sc</v>
    <v>d</v>
    <v>3124</v>
    <v>CAS7440-20-2</v>
    <v>2390</v>
    <v>3125</v>
    <v>3126</v>
    <v>3128</v>
    <v>2211</v>
    <v>1879</v>
    <v>3129</v>
    <v>3130</v>
    <v>3131</v>
    <v>2201</v>
    <v>3132</v>
    <v>16</v>
    <v>3158</v>
    <v>27</v>
    <v>3161</v>
    <v>3162</v>
    <v>3163</v>
    <v>3164</v>
    <v>3165</v>
    <v>scandium</v>
    <v>3122</v>
    <v>3166</v>
    <v>2247</v>
    <v>3167</v>
    <v>3168</v>
    <v>3169</v>
    <v>3170</v>
    <v>scandium</v>
    <v>2215</v>
    <v>3171</v>
    <v>2201</v>
    <v>3172</v>
    <v>Scandium is a chemical element with the symbol Sc and atomic number 21. A silvery–white metallic d–block element, it has historically been classified as a rare–earth element, together with yttrium and the lanthanides.</v>
    <v>element</v>
  </rv>
  <rv s="0">
    <v>1073742080</v>
    <v>titanium</v>
    <v>wjson{"t":"e","d":"Element","e":"Titanium"}</v>
    <v>en-US</v>
    <v>Atom</v>
  </rv>
  <rv s="1">
    <fb>47.866999999999997</fb>
    <v>25</v>
  </rv>
  <rv s="1">
    <fb>22</fb>
    <v>26</v>
  </rv>
  <rv s="1">
    <fb>3287</fb>
    <v>26</v>
  </rv>
  <rv s="1">
    <fb>160</fb>
    <v>26</v>
  </rv>
  <rv s="1">
    <fb>0.66</fb>
    <v>27</v>
  </rv>
  <rv s="1">
    <fb>4.5069999999999997</fb>
    <v>25</v>
  </rv>
  <rv s="0">
    <v>-1610612480</v>
    <v>William Gregor</v>
    <v>wjson{"t":"e","d":"Person","e":"WilliamGregor::57n9w"}</v>
    <v>en-US</v>
    <v>NotablePeople</v>
  </rv>
  <rv s="2">
    <v>239</v>
  </rv>
  <rv s="1">
    <fb>2500000</fb>
    <v>26</v>
  </rv>
  <rv s="1">
    <fb>7.6</fb>
    <v>29</v>
  </rv>
  <rv s="1">
    <fb>1.54</fb>
    <v>27</v>
  </rv>
  <rv s="3">
    <v>75</v>
    <v>10</v>
    <v>0</v>
    <v>image of titanium</v>
  </rv>
  <rv s="0">
    <v>1073742080</v>
    <v>titanium-38</v>
    <v>wjson{"t":"e","d":"Isotope","e":"Titanium38"}</v>
    <v>en-US</v>
    <v>Atom</v>
  </rv>
  <rv s="0">
    <v>1073742080</v>
    <v>titanium-39</v>
    <v>wjson{"t":"e","d":"Isotope","e":"Titanium39"}</v>
    <v>en-US</v>
    <v>Atom</v>
  </rv>
  <rv s="0">
    <v>1073742080</v>
    <v>titanium-40</v>
    <v>wjson{"t":"e","d":"Isotope","e":"Titanium40"}</v>
    <v>en-US</v>
    <v>Atom</v>
  </rv>
  <rv s="0">
    <v>1073742080</v>
    <v>titanium-41</v>
    <v>wjson{"t":"e","d":"Isotope","e":"Titanium41"}</v>
    <v>en-US</v>
    <v>Atom</v>
  </rv>
  <rv s="0">
    <v>1073742080</v>
    <v>titanium-42</v>
    <v>wjson{"t":"e","d":"Isotope","e":"Titanium42"}</v>
    <v>en-US</v>
    <v>Atom</v>
  </rv>
  <rv s="0">
    <v>1073742080</v>
    <v>titanium-43</v>
    <v>wjson{"t":"e","d":"Isotope","e":"Titanium43"}</v>
    <v>en-US</v>
    <v>Atom</v>
  </rv>
  <rv s="0">
    <v>1073742080</v>
    <v>titanium-44</v>
    <v>wjson{"t":"e","d":"Isotope","e":"Titanium44"}</v>
    <v>en-US</v>
    <v>Atom</v>
  </rv>
  <rv s="0">
    <v>1073742080</v>
    <v>titanium-45</v>
    <v>wjson{"t":"e","d":"Isotope","e":"Titanium45"}</v>
    <v>en-US</v>
    <v>Atom</v>
  </rv>
  <rv s="0">
    <v>1073742080</v>
    <v>titanium-46</v>
    <v>wjson{"t":"e","d":"Isotope","e":"Titanium46"}</v>
    <v>en-US</v>
    <v>Atom</v>
  </rv>
  <rv s="0">
    <v>1073742080</v>
    <v>titanium-47</v>
    <v>wjson{"t":"e","d":"Isotope","e":"Titanium47"}</v>
    <v>en-US</v>
    <v>Atom</v>
  </rv>
  <rv s="0">
    <v>1073742080</v>
    <v>titanium-48</v>
    <v>wjson{"t":"e","d":"Isotope","e":"Titanium48"}</v>
    <v>en-US</v>
    <v>Atom</v>
  </rv>
  <rv s="0">
    <v>1073742080</v>
    <v>titanium-49</v>
    <v>wjson{"t":"e","d":"Isotope","e":"Titanium49"}</v>
    <v>en-US</v>
    <v>Atom</v>
  </rv>
  <rv s="0">
    <v>1073742080</v>
    <v>titanium-50</v>
    <v>wjson{"t":"e","d":"Isotope","e":"Titanium50"}</v>
    <v>en-US</v>
    <v>Atom</v>
  </rv>
  <rv s="0">
    <v>1073742080</v>
    <v>titanium-51</v>
    <v>wjson{"t":"e","d":"Isotope","e":"Titanium51"}</v>
    <v>en-US</v>
    <v>Atom</v>
  </rv>
  <rv s="0">
    <v>1073742080</v>
    <v>titanium-52</v>
    <v>wjson{"t":"e","d":"Isotope","e":"Titanium52"}</v>
    <v>en-US</v>
    <v>Atom</v>
  </rv>
  <rv s="0">
    <v>1073742080</v>
    <v>titanium-53</v>
    <v>wjson{"t":"e","d":"Isotope","e":"Titanium53"}</v>
    <v>en-US</v>
    <v>Atom</v>
  </rv>
  <rv s="0">
    <v>1073742080</v>
    <v>titanium-54</v>
    <v>wjson{"t":"e","d":"Isotope","e":"Titanium54"}</v>
    <v>en-US</v>
    <v>Atom</v>
  </rv>
  <rv s="0">
    <v>1073742080</v>
    <v>titanium-55</v>
    <v>wjson{"t":"e","d":"Isotope","e":"Titanium55"}</v>
    <v>en-US</v>
    <v>Atom</v>
  </rv>
  <rv s="0">
    <v>1073742080</v>
    <v>titanium-56</v>
    <v>wjson{"t":"e","d":"Isotope","e":"Titanium56"}</v>
    <v>en-US</v>
    <v>Atom</v>
  </rv>
  <rv s="0">
    <v>1073742080</v>
    <v>titanium-57</v>
    <v>wjson{"t":"e","d":"Isotope","e":"Titanium57"}</v>
    <v>en-US</v>
    <v>Atom</v>
  </rv>
  <rv s="0">
    <v>1073742080</v>
    <v>titanium-58</v>
    <v>wjson{"t":"e","d":"Isotope","e":"Titanium58"}</v>
    <v>en-US</v>
    <v>Atom</v>
  </rv>
  <rv s="0">
    <v>1073742080</v>
    <v>titanium-59</v>
    <v>wjson{"t":"e","d":"Isotope","e":"Titanium59"}</v>
    <v>en-US</v>
    <v>Atom</v>
  </rv>
  <rv s="0">
    <v>1073742080</v>
    <v>titanium-60</v>
    <v>wjson{"t":"e","d":"Isotope","e":"Titanium60"}</v>
    <v>en-US</v>
    <v>Atom</v>
  </rv>
  <rv s="0">
    <v>1073742080</v>
    <v>titanium-61</v>
    <v>wjson{"t":"e","d":"Isotope","e":"Titanium61"}</v>
    <v>en-US</v>
    <v>Atom</v>
  </rv>
  <rv s="0">
    <v>1073742080</v>
    <v>titanium-62</v>
    <v>wjson{"t":"e","d":"Isotope","e":"Titanium62"}</v>
    <v>en-US</v>
    <v>Atom</v>
  </rv>
  <rv s="0">
    <v>1073742080</v>
    <v>titanium-63</v>
    <v>wjson{"t":"e","d":"Isotope","e":"Titanium63"}</v>
    <v>en-US</v>
    <v>Atom</v>
  </rv>
  <rv s="2">
    <v>240</v>
  </rv>
  <rv s="1">
    <fb>295.08</fb>
    <v>27</v>
  </rv>
  <rv s="1">
    <fb>468.55</fb>
    <v>27</v>
  </rv>
  <rv s="2">
    <v>241</v>
  </rv>
  <rv s="1">
    <fb>4.0100000000000002E-8</fb>
    <v>30</v>
  </rv>
  <rv s="1">
    <fb>1668</fb>
    <v>26</v>
  </rv>
  <rv s="1">
    <fb>1.9190000000000001E-9</fb>
    <v>33</v>
  </rv>
  <rv s="1">
    <fb>1.0000000000000243E-7</fb>
    <v>75</v>
  </rv>
  <rv s="4">
    <v>76</v>
    <v>10</v>
    <v>32</v>
    <v>1</v>
    <v>periodic table location</v>
  </rv>
  <rv s="1">
    <fb>4.0000000000000972E-7</fb>
    <v>33</v>
  </rv>
  <rv s="2">
    <v>242</v>
  </rv>
  <rv s="2">
    <v>243</v>
  </rv>
  <rv s="1">
    <fb>1.807E-4</fb>
    <v>28</v>
  </rv>
  <rv s="31">
    <v>#VALUE!</v>
    <v>en-US</v>
    <v>wjson{"t":"e","d":"Element","e":"Titanium"}</v>
    <v>1073742080</v>
    <v>1</v>
    <v>128</v>
    <v>129</v>
    <v>titanium</v>
    <v>8</v>
    <v>9</v>
    <v>Atom</v>
    <v>10</v>
    <v>130</v>
    <v>24</v>
    <v>3175</v>
    <v>3176</v>
    <v>3075</v>
    <v>Ti</v>
    <v>d</v>
    <v>3177</v>
    <v>CAS7440-32-6</v>
    <v>3178</v>
    <v>3179</v>
    <v>3180</v>
    <v>3182</v>
    <v>11</v>
    <v>1791</v>
    <v>3183</v>
    <v>3184</v>
    <v>3185</v>
    <v>2247</v>
    <v>3186</v>
    <v>16</v>
    <v>3213</v>
    <v>27</v>
    <v>3216</v>
    <v>3217</v>
    <v>3218</v>
    <v>2511</v>
    <v>3219</v>
    <v>titanium</v>
    <v>3176</v>
    <v>3220</v>
    <v>2247</v>
    <v>3221</v>
    <v>3222</v>
    <v>3064</v>
    <v>3223</v>
    <v>titanium</v>
    <v>3066</v>
    <v>3224</v>
    <v>2247</v>
    <v>3225</v>
    <v>Titanium is a chemical element with the symbol Ti and atomic number 22. It is a lustrous transition metal with a silver color, low density, and high strength. Titanium is resistant to corrosion in sea water, aqua regia, and chlorine.</v>
    <v>element</v>
  </rv>
  <rv s="0">
    <v>1073742080</v>
    <v>vanadium</v>
    <v>wjson{"t":"e","d":"Element","e":"Vanadium"}</v>
    <v>en-US</v>
    <v>Atom</v>
  </rv>
  <rv s="1">
    <fb>50.941499999999998</fb>
    <v>66</v>
  </rv>
  <rv s="1">
    <fb>171</fb>
    <v>26</v>
  </rv>
  <rv s="1">
    <fb>3407</fb>
    <v>26</v>
  </rv>
  <rv s="1">
    <fb>153</fb>
    <v>26</v>
  </rv>
  <rv s="1">
    <fb>1.9E-2</fb>
    <v>25</v>
  </rv>
  <rv s="1">
    <fb>6.11</fb>
    <v>25</v>
  </rv>
  <rv s="0">
    <v>-1610612480</v>
    <v>Andres Manuel Del Rio</v>
    <v>wjson{"t":"e","d":"Person","e":"AndresManuelDelRio::t2664"}</v>
    <v>en-US</v>
    <v>NotablePeople</v>
  </rv>
  <rv s="0">
    <v>-1610612480</v>
    <v>Nils Gabriel Sefström</v>
    <v>wjson{"t":"e","d":"Person","e":"NilsGabrielSefstrom::qh9d6"}</v>
    <v>en-US</v>
    <v>NotablePeople</v>
  </rv>
  <rv s="2">
    <v>244</v>
  </rv>
  <rv s="0">
    <v>536871168</v>
    <v>Mexico</v>
    <v>wjson{"t":"e","d":"Country","e":"Mexico"}</v>
    <v>en-US</v>
    <v>City</v>
  </rv>
  <rv s="2">
    <v>245</v>
  </rv>
  <rv s="1">
    <fb>5000000</fb>
    <v>26</v>
  </rv>
  <rv s="1">
    <fb>50.6</fb>
    <v>29</v>
  </rv>
  <rv s="1">
    <fb>1.63</fb>
    <v>27</v>
  </rv>
  <rv s="3">
    <v>77</v>
    <v>10</v>
    <v>0</v>
    <v>image of vanadium</v>
  </rv>
  <rv s="0">
    <v>1073742080</v>
    <v>vanadium-40</v>
    <v>wjson{"t":"e","d":"Isotope","e":"Vanadium40"}</v>
    <v>en-US</v>
    <v>Atom</v>
  </rv>
  <rv s="0">
    <v>1073742080</v>
    <v>vanadium-41</v>
    <v>wjson{"t":"e","d":"Isotope","e":"Vanadium41"}</v>
    <v>en-US</v>
    <v>Atom</v>
  </rv>
  <rv s="0">
    <v>1073742080</v>
    <v>vanadium-42</v>
    <v>wjson{"t":"e","d":"Isotope","e":"Vanadium42"}</v>
    <v>en-US</v>
    <v>Atom</v>
  </rv>
  <rv s="0">
    <v>1073742080</v>
    <v>vanadium-43</v>
    <v>wjson{"t":"e","d":"Isotope","e":"Vanadium43"}</v>
    <v>en-US</v>
    <v>Atom</v>
  </rv>
  <rv s="0">
    <v>1073742080</v>
    <v>vanadium-44</v>
    <v>wjson{"t":"e","d":"Isotope","e":"Vanadium44"}</v>
    <v>en-US</v>
    <v>Atom</v>
  </rv>
  <rv s="0">
    <v>1073742080</v>
    <v>vanadium-45</v>
    <v>wjson{"t":"e","d":"Isotope","e":"Vanadium45"}</v>
    <v>en-US</v>
    <v>Atom</v>
  </rv>
  <rv s="0">
    <v>1073742080</v>
    <v>vanadium-46</v>
    <v>wjson{"t":"e","d":"Isotope","e":"Vanadium46"}</v>
    <v>en-US</v>
    <v>Atom</v>
  </rv>
  <rv s="0">
    <v>1073742080</v>
    <v>vanadium-47</v>
    <v>wjson{"t":"e","d":"Isotope","e":"Vanadium47"}</v>
    <v>en-US</v>
    <v>Atom</v>
  </rv>
  <rv s="0">
    <v>1073742080</v>
    <v>vanadium-48</v>
    <v>wjson{"t":"e","d":"Isotope","e":"Vanadium48"}</v>
    <v>en-US</v>
    <v>Atom</v>
  </rv>
  <rv s="0">
    <v>1073742080</v>
    <v>vanadium-49</v>
    <v>wjson{"t":"e","d":"Isotope","e":"Vanadium49"}</v>
    <v>en-US</v>
    <v>Atom</v>
  </rv>
  <rv s="0">
    <v>1073742080</v>
    <v>vanadium-50</v>
    <v>wjson{"t":"e","d":"Isotope","e":"Vanadium50"}</v>
    <v>en-US</v>
    <v>Atom</v>
  </rv>
  <rv s="0">
    <v>1073742080</v>
    <v>vanadium-51</v>
    <v>wjson{"t":"e","d":"Isotope","e":"Vanadium51"}</v>
    <v>en-US</v>
    <v>Atom</v>
  </rv>
  <rv s="0">
    <v>1073742080</v>
    <v>vanadium-52</v>
    <v>wjson{"t":"e","d":"Isotope","e":"Vanadium52"}</v>
    <v>en-US</v>
    <v>Atom</v>
  </rv>
  <rv s="0">
    <v>1073742080</v>
    <v>vanadium-53</v>
    <v>wjson{"t":"e","d":"Isotope","e":"Vanadium53"}</v>
    <v>en-US</v>
    <v>Atom</v>
  </rv>
  <rv s="0">
    <v>1073742080</v>
    <v>vanadium-54</v>
    <v>wjson{"t":"e","d":"Isotope","e":"Vanadium54"}</v>
    <v>en-US</v>
    <v>Atom</v>
  </rv>
  <rv s="0">
    <v>1073742080</v>
    <v>vanadium-55</v>
    <v>wjson{"t":"e","d":"Isotope","e":"Vanadium55"}</v>
    <v>en-US</v>
    <v>Atom</v>
  </rv>
  <rv s="0">
    <v>1073742080</v>
    <v>vanadium-56</v>
    <v>wjson{"t":"e","d":"Isotope","e":"Vanadium56"}</v>
    <v>en-US</v>
    <v>Atom</v>
  </rv>
  <rv s="0">
    <v>1073742080</v>
    <v>vanadium-57</v>
    <v>wjson{"t":"e","d":"Isotope","e":"Vanadium57"}</v>
    <v>en-US</v>
    <v>Atom</v>
  </rv>
  <rv s="0">
    <v>1073742080</v>
    <v>vanadium-58</v>
    <v>wjson{"t":"e","d":"Isotope","e":"Vanadium58"}</v>
    <v>en-US</v>
    <v>Atom</v>
  </rv>
  <rv s="0">
    <v>1073742080</v>
    <v>vanadium-59</v>
    <v>wjson{"t":"e","d":"Isotope","e":"Vanadium59"}</v>
    <v>en-US</v>
    <v>Atom</v>
  </rv>
  <rv s="0">
    <v>1073742080</v>
    <v>vanadium-60</v>
    <v>wjson{"t":"e","d":"Isotope","e":"Vanadium60"}</v>
    <v>en-US</v>
    <v>Atom</v>
  </rv>
  <rv s="0">
    <v>1073742080</v>
    <v>vanadium-61</v>
    <v>wjson{"t":"e","d":"Isotope","e":"Vanadium61"}</v>
    <v>en-US</v>
    <v>Atom</v>
  </rv>
  <rv s="0">
    <v>1073742080</v>
    <v>vanadium-62</v>
    <v>wjson{"t":"e","d":"Isotope","e":"Vanadium62"}</v>
    <v>en-US</v>
    <v>Atom</v>
  </rv>
  <rv s="0">
    <v>1073742080</v>
    <v>vanadium-63</v>
    <v>wjson{"t":"e","d":"Isotope","e":"Vanadium63"}</v>
    <v>en-US</v>
    <v>Atom</v>
  </rv>
  <rv s="0">
    <v>1073742080</v>
    <v>vanadium-64</v>
    <v>wjson{"t":"e","d":"Isotope","e":"Vanadium64"}</v>
    <v>en-US</v>
    <v>Atom</v>
  </rv>
  <rv s="0">
    <v>1073742080</v>
    <v>vanadium-65</v>
    <v>wjson{"t":"e","d":"Isotope","e":"Vanadium65"}</v>
    <v>en-US</v>
    <v>Atom</v>
  </rv>
  <rv s="2">
    <v>246</v>
  </rv>
  <rv s="1">
    <fb>303</fb>
    <v>26</v>
  </rv>
  <rv s="2">
    <v>247</v>
  </rv>
  <rv s="1">
    <fb>6.2800000000000006E-8</fb>
    <v>30</v>
  </rv>
  <rv s="1">
    <fb>1910</fb>
    <v>26</v>
  </rv>
  <rv s="1">
    <fb>6.1000000000000021E-3</fb>
    <v>66</v>
  </rv>
  <rv s="1">
    <fb>3.1989999999999998E-9</fb>
    <v>33</v>
  </rv>
  <rv s="1">
    <fb>1.4999999999997654E-7</fb>
    <v>75</v>
  </rv>
  <rv s="4">
    <v>78</v>
    <v>10</v>
    <v>32</v>
    <v>1</v>
    <v>periodic table location</v>
  </rv>
  <rv s="1">
    <fb>2.0000000000000486E-7</fb>
    <v>33</v>
  </rv>
  <rv s="2">
    <v>248</v>
  </rv>
  <rv s="2">
    <v>249</v>
  </rv>
  <rv s="1">
    <fb>3.837E-4</fb>
    <v>28</v>
  </rv>
  <rv s="22">
    <v>#VALUE!</v>
    <v>en-US</v>
    <v>wjson{"t":"e","d":"Element","e":"Vanadium"}</v>
    <v>1073742080</v>
    <v>1</v>
    <v>106</v>
    <v>107</v>
    <v>vanadium</v>
    <v>8</v>
    <v>9</v>
    <v>Atom</v>
    <v>10</v>
    <v>108</v>
    <v>24</v>
    <v>3228</v>
    <v>242</v>
    <v>3229</v>
    <v>V</v>
    <v>d</v>
    <v>3230</v>
    <v>CAS7440-62-2</v>
    <v>3231</v>
    <v>3232</v>
    <v>3233</v>
    <v>3236</v>
    <v>3238</v>
    <v>1801</v>
    <v>3239</v>
    <v>3240</v>
    <v>3241</v>
    <v>2293</v>
    <v>2215</v>
    <v>3242</v>
    <v>2217</v>
    <v>3269</v>
    <v>235</v>
    <v>3271</v>
    <v>3272</v>
    <v>3273</v>
    <v>3274</v>
    <v>3275</v>
    <v>vanadium</v>
    <v>242</v>
    <v>3276</v>
    <v>2247</v>
    <v>3277</v>
    <v>3278</v>
    <v>2547</v>
    <v>3279</v>
    <v>vanadium</v>
    <v>2964</v>
    <v>3280</v>
    <v>2293</v>
    <v>3281</v>
    <v>Vanadium is a chemical element with the symbol V and atomic number 23. It is a hard, silvery–grey, malleable transition metal.</v>
    <v>element</v>
  </rv>
  <rv s="1">
    <fb>2302235</fb>
    <v>26</v>
  </rv>
  <rv s="1">
    <fb>629876</fb>
    <v>26</v>
  </rv>
  <rv s="1">
    <fb>0.11899513617926433</fb>
    <v>65</v>
  </rv>
  <rv s="1">
    <fb>4.58</fb>
    <v>67</v>
  </rv>
  <rv s="1">
    <fb>1.07</fb>
    <v>67</v>
  </rv>
  <rv s="0">
    <v>536871168</v>
    <v>Belize</v>
    <v>wjson{"t":"e","d":"Country","e":"Belize"}</v>
    <v>en-US</v>
    <v>City</v>
  </rv>
  <rv s="0">
    <v>536871168</v>
    <v>Guatemala</v>
    <v>wjson{"t":"e","d":"Country","e":"Guatemala"}</v>
    <v>en-US</v>
    <v>City</v>
  </rv>
  <rv s="0">
    <v>536871168</v>
    <v>United States</v>
    <v>wjson{"t":"e","d":"Country","e":"UnitedStates"}</v>
    <v>en-US</v>
    <v>City</v>
  </rv>
  <rv s="2">
    <v>250</v>
  </rv>
  <rv s="0">
    <v>536871168</v>
    <v>Mexico City</v>
    <v>wjson{"t":"e","d":"City","e":["MexicoCity","DistritoFederal","Mexico"]}</v>
    <v>en-US</v>
    <v>City</v>
  </rv>
  <rv s="1">
    <fb>9330</fb>
    <v>27</v>
  </rv>
  <rv s="1">
    <fb>3.6359614212704998</fb>
    <v>67</v>
  </rv>
  <rv s="1">
    <fb>55185070</fb>
    <v>26</v>
  </rv>
  <rv s="1">
    <fb>6958286</fb>
    <v>26</v>
  </rv>
  <rv s="1">
    <fb>14427584</fb>
    <v>26</v>
  </rv>
  <rv s="1">
    <fb>33799201</fb>
    <v>26</v>
  </rv>
  <rv s="1">
    <fb>0.6</fb>
    <v>70</v>
  </rv>
  <rv s="7">
    <v>68</v>
    <v>Mestizo (60.%)</v>
    <v>69</v>
    <v>Mestizo</v>
    <v>3299</v>
    <v>Mestizo (60.%)</v>
  </rv>
  <rv s="1">
    <fb>0.3</fb>
    <v>70</v>
  </rv>
  <rv s="7">
    <v>68</v>
    <v>Amerindian (30.%)</v>
    <v>69</v>
    <v>Amerindian</v>
    <v>3301</v>
    <v>Amerindian (30.%)</v>
  </rv>
  <rv s="1">
    <fb>0.09</fb>
    <v>28</v>
  </rv>
  <rv s="7">
    <v>68</v>
    <v>White (9.%)</v>
    <v>69</v>
    <v>white</v>
    <v>3303</v>
    <v>White (9.%)</v>
  </rv>
  <rv s="7">
    <v>68</v>
    <v>Other (1.%)</v>
    <v>69</v>
    <v>other</v>
    <v>1740</v>
    <v>Other (1.%)</v>
  </rv>
  <rv s="2">
    <v>251</v>
  </rv>
  <rv s="1">
    <fb>18359028</fb>
    <v>26</v>
  </rv>
  <rv s="3">
    <v>79</v>
    <v>10</v>
    <v>0</v>
    <v>flag of Mexico</v>
  </rv>
  <rv s="1">
    <fb>1258286717124.53</fb>
    <v>71</v>
  </rv>
  <rv s="1">
    <fb>2603906687853.8901</fb>
    <v>71</v>
  </rv>
  <rv s="1">
    <fb>9863.0726988756996</fb>
    <v>87</v>
  </rv>
  <rv s="1">
    <fb>-0.145602324756538</fb>
    <v>70</v>
  </rv>
  <rv s="1">
    <fb>0.45400000000000001</fb>
    <v>70</v>
  </rv>
  <rv s="1">
    <fb>798</fb>
    <v>71</v>
  </rv>
  <rv s="1">
    <fb>0.65500000000000003</fb>
    <v>70</v>
  </rv>
  <rv s="1">
    <fb>0.877</fb>
    <v>70</v>
  </rv>
  <rv s="1">
    <fb>0.76200000000000001</fb>
    <v>70</v>
  </rv>
  <rv s="1">
    <fb>82999006</fb>
    <v>26</v>
  </rv>
  <rv s="1">
    <fb>29430954</fb>
    <v>26</v>
  </rv>
  <rv s="1">
    <fb>57142190</fb>
    <v>26</v>
  </rv>
  <rv s="1">
    <fb>1943945</fb>
    <v>26</v>
  </rv>
  <rv s="1">
    <fb>0.91880435158255069</fb>
    <v>27</v>
  </rv>
  <rv s="8">
    <v>73</v>
    <v>Spanish (91.88%)</v>
    <v>69</v>
    <v>3322</v>
    <v>2091</v>
    <v>Spanish (91.88%)</v>
  </rv>
  <rv s="1">
    <fb>6.3662175754896988E-3</fb>
    <v>66</v>
  </rv>
  <rv s="0">
    <v>-1879047936</v>
    <v>Yucateco</v>
    <v>wjson{"t":"e","d":"Language","e":"Yucateco::x6539"}</v>
    <v>en-US</v>
    <v>Languages</v>
  </rv>
  <rv s="8">
    <v>73</v>
    <v>Yucateco (0.637%)</v>
    <v>69</v>
    <v>3324</v>
    <v>3325</v>
    <v>Yucateco (0.637%)</v>
  </rv>
  <rv s="1">
    <fb>3.7287845799296804E-3</fb>
    <v>66</v>
  </rv>
  <rv s="0">
    <v>-1879047936</v>
    <v>Eastern Huasteca Nahuatl</v>
    <v>wjson{"t":"e","d":"Language","e":"NahuatlEasternHuasteca::j5j53"}</v>
    <v>en-US</v>
    <v>Languages</v>
  </rv>
  <rv s="8">
    <v>73</v>
    <v>Eastern Huasteca Nahuatl (0.373%)</v>
    <v>69</v>
    <v>3327</v>
    <v>3328</v>
    <v>Eastern Huasteca Nahuatl (0.373%)</v>
  </rv>
  <rv s="1">
    <fb>3.6378386145655421E-3</fb>
    <v>66</v>
  </rv>
  <rv s="0">
    <v>-1879047936</v>
    <v>Western Huasteca Nahuatl</v>
    <v>wjson{"t":"e","d":"Language","e":"NahuatlWesternHuasteca::r2q37"}</v>
    <v>en-US</v>
    <v>Languages</v>
  </rv>
  <rv s="8">
    <v>73</v>
    <v>Western Huasteca Nahuatl (0.364%)</v>
    <v>69</v>
    <v>3330</v>
    <v>3331</v>
    <v>Western Huasteca Nahuatl (0.364%)</v>
  </rv>
  <rv s="1">
    <fb>3.1831087877448494E-3</fb>
    <v>66</v>
  </rv>
  <rv s="0">
    <v>-1879047936</v>
    <v>Central Mazahua</v>
    <v>wjson{"t":"e","d":"Language","e":"MazahuaCentral::kk3kq"}</v>
    <v>en-US</v>
    <v>Languages</v>
  </rv>
  <rv s="8">
    <v>73</v>
    <v>Central Mazahua (0.318%)</v>
    <v>69</v>
    <v>3333</v>
    <v>3334</v>
    <v>Central Mazahua (0.318%)</v>
  </rv>
  <rv s="1">
    <fb>1.8189193072827711E-3</fb>
    <v>66</v>
  </rv>
  <rv s="0">
    <v>-1879047936</v>
    <v>Central Huasteca Nahuatl</v>
    <v>wjson{"t":"e","d":"Language","e":"NahuatlCentralHuasteca::nk676"}</v>
    <v>en-US</v>
    <v>Languages</v>
  </rv>
  <rv s="8">
    <v>73</v>
    <v>Central Huasteca Nahuatl (0.182%)</v>
    <v>69</v>
    <v>3336</v>
    <v>3337</v>
    <v>Central Huasteca Nahuatl (0.182%)</v>
  </rv>
  <rv s="1">
    <fb>1.3641894804620781E-3</fb>
    <v>66</v>
  </rv>
  <rv s="0">
    <v>-1879047936</v>
    <v>Guerrero Nahuatl</v>
    <v>wjson{"t":"e","d":"Language","e":"NahuatlGuerrero::6njhx"}</v>
    <v>en-US</v>
    <v>Languages</v>
  </rv>
  <rv s="8">
    <v>73</v>
    <v>Guerrero Nahuatl (0.136%)</v>
    <v>69</v>
    <v>3339</v>
    <v>3340</v>
    <v>Guerrero Nahuatl (0.136%)</v>
  </rv>
  <rv s="1">
    <fb>1.1822975497338011E-3</fb>
    <v>66</v>
  </rv>
  <rv s="0">
    <v>-1879047936</v>
    <v>Southeastern Puebla Nahuatl</v>
    <v>wjson{"t":"e","d":"Language","e":"NahuatlSoutheasternPuebla::478cg"}</v>
    <v>en-US</v>
    <v>Languages</v>
  </rv>
  <rv s="8">
    <v>73</v>
    <v>Southeastern Puebla Nahuatl (0.118%)</v>
    <v>69</v>
    <v>3342</v>
    <v>3343</v>
    <v>Southeastern Puebla Nahuatl (0.118%)</v>
  </rv>
  <rv s="0">
    <v>-1879047936</v>
    <v>Chamula Tzotzil</v>
    <v>wjson{"t":"e","d":"Language","e":"TzotzilChamula"}</v>
    <v>en-US</v>
    <v>Languages</v>
  </rv>
  <rv s="8">
    <v>73</v>
    <v>Chamula Tzotzil (0.118%)</v>
    <v>69</v>
    <v>3342</v>
    <v>3345</v>
    <v>Chamula Tzotzil (0.118%)</v>
  </rv>
  <rv s="1">
    <fb>1.1368245670517318E-3</fb>
    <v>66</v>
  </rv>
  <rv s="0">
    <v>-1879047936</v>
    <v>Highland Puebla Nahuatl</v>
    <v>wjson{"t":"e","d":"Language","e":"NahuatlHighlandPuebla::k9wwg"}</v>
    <v>en-US</v>
    <v>Languages</v>
  </rv>
  <rv s="8">
    <v>73</v>
    <v>Highland Puebla Nahuatl (0.114%)</v>
    <v>69</v>
    <v>3347</v>
    <v>3348</v>
    <v>Highland Puebla Nahuatl (0.114%)</v>
  </rv>
  <rv s="1">
    <fb>1.0913515843696624E-3</fb>
    <v>66</v>
  </rv>
  <rv s="0">
    <v>-1879047936</v>
    <v>Orizaba Nahuatl</v>
    <v>wjson{"t":"e","d":"Language","e":"NahuatlOrizaba::kbjk5"}</v>
    <v>en-US</v>
    <v>Languages</v>
  </rv>
  <rv s="8">
    <v>73</v>
    <v>Orizaba Nahuatl (0.109%)</v>
    <v>69</v>
    <v>3350</v>
    <v>3351</v>
    <v>Orizaba Nahuatl (0.109%)</v>
  </rv>
  <rv s="0">
    <v>-1879047936</v>
    <v>Purepecha</v>
    <v>wjson{"t":"e","d":"Language","e":"Purepecha::9266x"}</v>
    <v>en-US</v>
    <v>Languages</v>
  </rv>
  <rv s="8">
    <v>73</v>
    <v>Purepecha (0.109%)</v>
    <v>69</v>
    <v>3350</v>
    <v>3353</v>
    <v>Purepecha (0.109%)</v>
  </rv>
  <rv s="0">
    <v>-1879047936</v>
    <v>Totonac Highland</v>
    <v>wjson{"t":"e","d":"Language","e":"TotonacHighland::j4c4x"}</v>
    <v>en-US</v>
    <v>Languages</v>
  </rv>
  <rv s="8">
    <v>73</v>
    <v>Totonac Highland (0.109%)</v>
    <v>69</v>
    <v>3350</v>
    <v>3355</v>
    <v>Totonac Highland (0.109%)</v>
  </rv>
  <rv s="1">
    <fb>9.0945965364138542E-4</fb>
    <v>67</v>
  </rv>
  <rv s="0">
    <v>-1879047936</v>
    <v>Otomi Mezquital</v>
    <v>wjson{"t":"e","d":"Language","e":"OtomiMezquital::8h82w"}</v>
    <v>en-US</v>
    <v>Languages</v>
  </rv>
  <rv s="8">
    <v>73</v>
    <v>Otomi Mezquital (0.091%)</v>
    <v>69</v>
    <v>3357</v>
    <v>3358</v>
    <v>Otomi Mezquital (0.091%)</v>
  </rv>
  <rv s="0">
    <v>-1879047936</v>
    <v>Bachajón Tzeltal</v>
    <v>wjson{"t":"e","d":"Language","e":"TzeltalBachajon"}</v>
    <v>en-US</v>
    <v>Languages</v>
  </rv>
  <rv s="8">
    <v>73</v>
    <v>Bachajón Tzeltal (0.091%)</v>
    <v>69</v>
    <v>3357</v>
    <v>3360</v>
    <v>Bachajón Tzeltal (0.091%)</v>
  </rv>
  <rv s="1">
    <fb>8.1851368827724692E-4</fb>
    <v>67</v>
  </rv>
  <rv s="0">
    <v>-1879047936</v>
    <v>Chol Tumbalá</v>
    <v>wjson{"t":"e","d":"Language","e":"Chol::t28q8"}</v>
    <v>en-US</v>
    <v>Languages</v>
  </rv>
  <rv s="8">
    <v>73</v>
    <v>Chol Tumbalá (0.082%)</v>
    <v>69</v>
    <v>3362</v>
    <v>3363</v>
    <v>Chol Tumbalá (0.082%)</v>
  </rv>
  <rv s="0">
    <v>-1879047936</v>
    <v>Oxchuc Tzeltal</v>
    <v>wjson{"t":"e","d":"Language","e":"Tzeltal::j3y5s"}</v>
    <v>en-US</v>
    <v>Languages</v>
  </rv>
  <rv s="8">
    <v>73</v>
    <v>Oxchuc Tzeltal (0.082%)</v>
    <v>69</v>
    <v>3362</v>
    <v>3365</v>
    <v>Oxchuc Tzeltal (0.082%)</v>
  </rv>
  <rv s="1">
    <fb>7.9122989866800542E-4</fb>
    <v>67</v>
  </rv>
  <rv s="0">
    <v>-1879047936</v>
    <v>Mexican Sign Language</v>
    <v>wjson{"t":"e","d":"Language","e":"MexicanSignLanguage::49vsx"}</v>
    <v>en-US</v>
    <v>Languages</v>
  </rv>
  <rv s="8">
    <v>73</v>
    <v>Mexican Sign Language (0.079%)</v>
    <v>69</v>
    <v>3367</v>
    <v>3368</v>
    <v>Mexican Sign Language (0.079%)</v>
  </rv>
  <rv s="1">
    <fb>7.7304070559517757E-4</fb>
    <v>67</v>
  </rv>
  <rv s="0">
    <v>-1879047936</v>
    <v>Isthmus Zapotec</v>
    <v>wjson{"t":"e","d":"Language","e":"ZapotecIsthmus::8st6j"}</v>
    <v>en-US</v>
    <v>Languages</v>
  </rv>
  <rv s="8">
    <v>73</v>
    <v>Isthmus Zapotec (0.077%)</v>
    <v>69</v>
    <v>3370</v>
    <v>3371</v>
    <v>Isthmus Zapotec (0.077%)</v>
  </rv>
  <rv s="1">
    <fb>7.2756772291310843E-4</fb>
    <v>67</v>
  </rv>
  <rv s="0">
    <v>-1879047936</v>
    <v>Totonac Papantla</v>
    <v>wjson{"t":"e","d":"Language","e":"TotonacPapantla::y8d3b"}</v>
    <v>en-US</v>
    <v>Languages</v>
  </rv>
  <rv s="8">
    <v>73</v>
    <v>Totonac Papantla (0.073%)</v>
    <v>69</v>
    <v>3373</v>
    <v>3374</v>
    <v>Totonac Papantla (0.073%)</v>
  </rv>
  <rv s="0">
    <v>-1879047936</v>
    <v>Miahuatlán Zapotec</v>
    <v>wjson{"t":"e","d":"Language","e":"ZapotecMiahuatlan::89pw9"}</v>
    <v>en-US</v>
    <v>Languages</v>
  </rv>
  <rv s="8">
    <v>73</v>
    <v>Miahuatlán Zapotec (0.073%)</v>
    <v>69</v>
    <v>3373</v>
    <v>3376</v>
    <v>Miahuatlán Zapotec (0.073%)</v>
  </rv>
  <rv s="1">
    <fb>6.5481095062179745E-4</fb>
    <v>67</v>
  </rv>
  <rv s="0">
    <v>-1879047936</v>
    <v>Huautla Mazatec</v>
    <v>wjson{"t":"e","d":"Language","e":"MazatecHuautla::3nwqh"}</v>
    <v>en-US</v>
    <v>Languages</v>
  </rv>
  <rv s="8">
    <v>73</v>
    <v>Huautla Mazatec (0.065%)</v>
    <v>69</v>
    <v>3378</v>
    <v>3379</v>
    <v>Huautla Mazatec (0.065%)</v>
  </rv>
  <rv s="1">
    <fb>6.3662175754896993E-4</fb>
    <v>67</v>
  </rv>
  <rv s="0">
    <v>-1879047936</v>
    <v>San Luís Potosí Huastec</v>
    <v>wjson{"t":"e","d":"Language","e":"HuastecSanLuisPotosi"}</v>
    <v>en-US</v>
    <v>Languages</v>
  </rv>
  <rv s="8">
    <v>73</v>
    <v>San Luís Potosí Huastec (0.064%)</v>
    <v>69</v>
    <v>3381</v>
    <v>3382</v>
    <v>San Luís Potosí Huastec (0.064%)</v>
  </rv>
  <rv s="1">
    <fb>5.4567579218483143E-4</fb>
    <v>67</v>
  </rv>
  <rv s="0">
    <v>-1879047936</v>
    <v>Northern Puebla Nahuatl</v>
    <v>wjson{"t":"e","d":"Language","e":"NahuatlNorthernPuebla::kh7ky"}</v>
    <v>en-US</v>
    <v>Languages</v>
  </rv>
  <rv s="8">
    <v>73</v>
    <v>Northern Puebla Nahuatl (0.055%)</v>
    <v>69</v>
    <v>3384</v>
    <v>3385</v>
    <v>Northern Puebla Nahuatl (0.055%)</v>
  </rv>
  <rv s="1">
    <fb>5.0020280950276207E-4</fb>
    <v>67</v>
  </rv>
  <rv s="0">
    <v>-1879047936</v>
    <v>Chontal Tabasco</v>
    <v>wjson{"t":"e","d":"Language","e":"ChontalTabasco::957jd"}</v>
    <v>en-US</v>
    <v>Languages</v>
  </rv>
  <rv s="8">
    <v>73</v>
    <v>Chontal Tabasco (0.05%)</v>
    <v>69</v>
    <v>3387</v>
    <v>3388</v>
    <v>Chontal Tabasco (0.05%)</v>
  </rv>
  <rv s="0">
    <v>-1879047936</v>
    <v>Central Tarahumara</v>
    <v>wjson{"t":"e","d":"Language","e":"TarahumaraCentral::m65tp"}</v>
    <v>en-US</v>
    <v>Languages</v>
  </rv>
  <rv s="8">
    <v>73</v>
    <v>Central Tarahumara (0.05%)</v>
    <v>69</v>
    <v>3387</v>
    <v>3390</v>
    <v>Central Tarahumara (0.05%)</v>
  </rv>
  <rv s="1">
    <fb>4.5472982682069271E-4</fb>
    <v>67</v>
  </rv>
  <rv s="0">
    <v>-1879047936</v>
    <v>Huastec Veracruz</v>
    <v>wjson{"t":"e","d":"Language","e":"Huastec::ksx49"}</v>
    <v>en-US</v>
    <v>Languages</v>
  </rv>
  <rv s="8">
    <v>73</v>
    <v>Huastec Veracruz (0.045%)</v>
    <v>69</v>
    <v>3392</v>
    <v>3393</v>
    <v>Huastec Veracruz (0.045%)</v>
  </rv>
  <rv s="0">
    <v>-1879047936</v>
    <v>San Andrés Larrainzar Tzotzil</v>
    <v>wjson{"t":"e","d":"Language","e":"TzotzilSanAndresLarrainzar"}</v>
    <v>en-US</v>
    <v>Languages</v>
  </rv>
  <rv s="8">
    <v>73</v>
    <v>San Andrés Larrainzar Tzotzil (0.045%)</v>
    <v>69</v>
    <v>3392</v>
    <v>3395</v>
    <v>San Andrés Larrainzar Tzotzil (0.045%)</v>
  </rv>
  <rv s="0">
    <v>-1879047936</v>
    <v>Loxicha Zapotec</v>
    <v>wjson{"t":"e","d":"Language","e":"ZapotecLoxicha::mknn3"}</v>
    <v>en-US</v>
    <v>Languages</v>
  </rv>
  <rv s="8">
    <v>73</v>
    <v>Loxicha Zapotec (0.045%)</v>
    <v>69</v>
    <v>3392</v>
    <v>3397</v>
    <v>Loxicha Zapotec (0.045%)</v>
  </rv>
  <rv s="1">
    <fb>4.371044987331236E-4</fb>
    <v>67</v>
  </rv>
  <rv s="0">
    <v>-1879047936</v>
    <v>Totonac Coyutla</v>
    <v>wjson{"t":"e","d":"Language","e":"TotonacCoyutla::236ct"}</v>
    <v>en-US</v>
    <v>Languages</v>
  </rv>
  <rv s="8">
    <v>73</v>
    <v>Totonac Coyutla (0.044%)</v>
    <v>69</v>
    <v>3399</v>
    <v>3400</v>
    <v>Totonac Coyutla (0.044%)</v>
  </rv>
  <rv s="1">
    <fb>4.2424473923063352E-4</fb>
    <v>67</v>
  </rv>
  <rv s="0">
    <v>-1879047936</v>
    <v>Metlatónoc Mixtec</v>
    <v>wjson{"t":"e","d":"Language","e":"MixtecMetlatonoc::t8dy4"}</v>
    <v>en-US</v>
    <v>Languages</v>
  </rv>
  <rv s="8">
    <v>73</v>
    <v>Metlatónoc Mixtec (0.042%)</v>
    <v>69</v>
    <v>3402</v>
    <v>3403</v>
    <v>Metlatónoc Mixtec (0.042%)</v>
  </rv>
  <rv s="1">
    <fb>3.9897995005247592E-4</fb>
    <v>67</v>
  </rv>
  <rv s="0">
    <v>-1879047936</v>
    <v>Tila Chol</v>
    <v>wjson{"t":"e","d":"Language","e":"CholTila"}</v>
    <v>en-US</v>
    <v>Languages</v>
  </rv>
  <rv s="8">
    <v>73</v>
    <v>Tila Chol (0.04%)</v>
    <v>69</v>
    <v>3405</v>
    <v>3406</v>
    <v>Tila Chol (0.04%)</v>
  </rv>
  <rv s="1">
    <fb>3.6378386145655421E-4</fb>
    <v>67</v>
  </rv>
  <rv s="0">
    <v>-1879047936</v>
    <v>Chan Santa Cruz Maya</v>
    <v>wjson{"t":"e","d":"Language","e":"MayaChanSantaCruz"}</v>
    <v>en-US</v>
    <v>Languages</v>
  </rv>
  <rv s="8">
    <v>73</v>
    <v>Chan Santa Cruz Maya (0.036%)</v>
    <v>69</v>
    <v>3408</v>
    <v>3409</v>
    <v>Chan Santa Cruz Maya (0.036%)</v>
  </rv>
  <rv s="0">
    <v>-1879047936</v>
    <v>Mayo</v>
    <v>wjson{"t":"e","d":"Language","e":"Mayo::5779p"}</v>
    <v>en-US</v>
    <v>Languages</v>
  </rv>
  <rv s="8">
    <v>73</v>
    <v>Mayo (0.036%)</v>
    <v>69</v>
    <v>3408</v>
    <v>3411</v>
    <v>Mayo (0.036%)</v>
  </rv>
  <rv s="0">
    <v>-1879047936</v>
    <v>Central Nahuatl</v>
    <v>wjson{"t":"e","d":"Language","e":"NahuatlCentral::b6rtc"}</v>
    <v>en-US</v>
    <v>Languages</v>
  </rv>
  <rv s="8">
    <v>73</v>
    <v>Central Nahuatl (0.036%)</v>
    <v>69</v>
    <v>3408</v>
    <v>3413</v>
    <v>Central Nahuatl (0.036%)</v>
  </rv>
  <rv s="8">
    <v>73</v>
    <v>Plautdietsch (0.036%)</v>
    <v>69</v>
    <v>3408</v>
    <v>1228</v>
    <v>Plautdietsch (0.036%)</v>
  </rv>
  <rv s="1">
    <fb>3.3650007184731249E-4</fb>
    <v>67</v>
  </rv>
  <rv s="0">
    <v>-1879047936</v>
    <v>Otomi Temoaya</v>
    <v>wjson{"t":"e","d":"Language","e":"OtomiTemoaya::9s59p"}</v>
    <v>en-US</v>
    <v>Languages</v>
  </rv>
  <rv s="8">
    <v>73</v>
    <v>Otomi Temoaya (0.034%)</v>
    <v>69</v>
    <v>3416</v>
    <v>3417</v>
    <v>Otomi Temoaya (0.034%)</v>
  </rv>
  <rv s="1">
    <fb>3.2740547531089873E-4</fb>
    <v>67</v>
  </rv>
  <rv s="0">
    <v>-1879047936</v>
    <v>Tojolabal</v>
    <v>wjson{"t":"e","d":"Language","e":"Tojolabal::233z7"}</v>
    <v>en-US</v>
    <v>Languages</v>
  </rv>
  <rv s="8">
    <v>73</v>
    <v>Tojolabal (0.033%)</v>
    <v>69</v>
    <v>3419</v>
    <v>3420</v>
    <v>Tojolabal (0.033%)</v>
  </rv>
  <rv s="1">
    <fb>3.1831087877448491E-4</fb>
    <v>67</v>
  </rv>
  <rv s="8">
    <v>73</v>
    <v>Japanese (0.032%)</v>
    <v>69</v>
    <v>3422</v>
    <v>139</v>
    <v>Japanese (0.032%)</v>
  </rv>
  <rv s="0">
    <v>-1879047936</v>
    <v>Chenalhó Tzotzil</v>
    <v>wjson{"t":"e","d":"Language","e":"TzotzilChenalho"}</v>
    <v>en-US</v>
    <v>Languages</v>
  </rv>
  <rv s="8">
    <v>73</v>
    <v>Chenalhó Tzotzil (0.032%)</v>
    <v>69</v>
    <v>3422</v>
    <v>3424</v>
    <v>Chenalhó Tzotzil (0.032%)</v>
  </rv>
  <rv s="1">
    <fb>3.0921628223807109E-4</fb>
    <v>67</v>
  </rv>
  <rv s="0">
    <v>-1879047936</v>
    <v>Mazatec San Jerónimo Tecóatl</v>
    <v>wjson{"t":"e","d":"Language","e":"MazatecSanJeronimoTecoatl::wp332"}</v>
    <v>en-US</v>
    <v>Languages</v>
  </rv>
  <rv s="8">
    <v>73</v>
    <v>Mazatec San Jerónimo Tecóatl (0.031%)</v>
    <v>69</v>
    <v>3426</v>
    <v>3427</v>
    <v>Mazatec San Jerónimo Tecóatl (0.031%)</v>
  </rv>
  <rv s="1">
    <fb>3.0012168570165727E-4</fb>
    <v>67</v>
  </rv>
  <rv s="0">
    <v>-1879047936</v>
    <v>Acatepec Tlapanec</v>
    <v>wjson{"t":"e","d":"Language","e":"MephaaAcatepec::9h4p2"}</v>
    <v>en-US</v>
    <v>Languages</v>
  </rv>
  <rv s="8">
    <v>73</v>
    <v>Acatepec Tlapanec (0.03%)</v>
    <v>69</v>
    <v>3429</v>
    <v>3430</v>
    <v>Acatepec Tlapanec (0.03%)</v>
  </rv>
  <rv s="0">
    <v>-1879047936</v>
    <v>Malinaltepec Tlapanec</v>
    <v>wjson{"t":"e","d":"Language","e":"MephaaMalinaltepec::73wvb"}</v>
    <v>en-US</v>
    <v>Languages</v>
  </rv>
  <rv s="8">
    <v>73</v>
    <v>Malinaltepec Tlapanec (0.03%)</v>
    <v>69</v>
    <v>3429</v>
    <v>3432</v>
    <v>Malinaltepec Tlapanec (0.03%)</v>
  </rv>
  <rv s="0">
    <v>-1879047936</v>
    <v>Otomi Querétaro</v>
    <v>wjson{"t":"e","d":"Language","e":"OtomiQueretaro::k686q"}</v>
    <v>en-US</v>
    <v>Languages</v>
  </rv>
  <rv s="8">
    <v>73</v>
    <v>Otomi Querétaro (0.03%)</v>
    <v>69</v>
    <v>3429</v>
    <v>3434</v>
    <v>Otomi Querétaro (0.03%)</v>
  </rv>
  <rv s="1">
    <fb>2.7283789609241571E-4</fb>
    <v>67</v>
  </rv>
  <rv s="0">
    <v>-1879047936</v>
    <v>Chayuco Mixtec</v>
    <v>wjson{"t":"e","d":"Language","e":"MixtecChayuco::4y497"}</v>
    <v>en-US</v>
    <v>Languages</v>
  </rv>
  <rv s="8">
    <v>73</v>
    <v>Chayuco Mixtec (0.027%)</v>
    <v>69</v>
    <v>3436</v>
    <v>3437</v>
    <v>Chayuco Mixtec (0.027%)</v>
  </rv>
  <rv s="0">
    <v>-1879047936</v>
    <v>Highland Popoloca</v>
    <v>wjson{"t":"e","d":"Language","e":"PopolucaHighland::94ww2"}</v>
    <v>en-US</v>
    <v>Languages</v>
  </rv>
  <rv s="8">
    <v>73</v>
    <v>Highland Popoloca (0.027%)</v>
    <v>69</v>
    <v>3436</v>
    <v>3439</v>
    <v>Highland Popoloca (0.027%)</v>
  </rv>
  <rv s="1">
    <fb>2.6598057030395963E-4</fb>
    <v>67</v>
  </rv>
  <rv s="0">
    <v>-1879047936</v>
    <v>Rincón Zapotec</v>
    <v>wjson{"t":"e","d":"Language","e":"ZapotecRincon::j64w2"}</v>
    <v>en-US</v>
    <v>Languages</v>
  </rv>
  <rv s="8">
    <v>73</v>
    <v>Rincón Zapotec (0.027%)</v>
    <v>69</v>
    <v>3441</v>
    <v>3442</v>
    <v>Rincón Zapotec (0.027%)</v>
  </rv>
  <rv s="1">
    <fb>2.5464870301958792E-4</fb>
    <v>67</v>
  </rv>
  <rv s="0">
    <v>-1879047936</v>
    <v>San Juan Guelavía Zapotec</v>
    <v>wjson{"t":"e","d":"Language","e":"ZapotecWesternTlacolulaValley::9963w"}</v>
    <v>en-US</v>
    <v>Languages</v>
  </rv>
  <rv s="8">
    <v>73</v>
    <v>San Juan Guelavía Zapotec (0.025%)</v>
    <v>69</v>
    <v>3444</v>
    <v>3445</v>
    <v>San Juan Guelavía Zapotec (0.025%)</v>
  </rv>
  <rv s="1">
    <fb>2.2736491341034641E-4</fb>
    <v>67</v>
  </rv>
  <rv s="0">
    <v>-1879047936</v>
    <v>Western Juxtlahuaca Mixtec</v>
    <v>wjson{"t":"e","d":"Language","e":"MixtecWesternJuxtlahuaca::6q572"}</v>
    <v>en-US</v>
    <v>Languages</v>
  </rv>
  <rv s="8">
    <v>73</v>
    <v>Western Juxtlahuaca Mixtec (0.023%)</v>
    <v>69</v>
    <v>3447</v>
    <v>3448</v>
    <v>Western Juxtlahuaca Mixtec (0.023%)</v>
  </rv>
  <rv s="0">
    <v>-1879047936</v>
    <v>Zinacantán Tzotzil</v>
    <v>wjson{"t":"e","d":"Language","e":"TzotzilZinacantan"}</v>
    <v>en-US</v>
    <v>Languages</v>
  </rv>
  <rv s="8">
    <v>73</v>
    <v>Zinacantán Tzotzil (0.023%)</v>
    <v>69</v>
    <v>3447</v>
    <v>3450</v>
    <v>Zinacantán Tzotzil (0.023%)</v>
  </rv>
  <rv s="1">
    <fb>2.1827031687393238E-4</fb>
    <v>67</v>
  </rv>
  <rv s="0">
    <v>-1879047936</v>
    <v>Choapan Zapotec</v>
    <v>wjson{"t":"e","d":"Language","e":"ZapotecChoapan::74hcg"}</v>
    <v>en-US</v>
    <v>Languages</v>
  </rv>
  <rv s="8">
    <v>73</v>
    <v>Choapan Zapotec (0.022%)</v>
    <v>69</v>
    <v>3452</v>
    <v>3453</v>
    <v>Choapan Zapotec (0.022%)</v>
  </rv>
  <rv s="1">
    <fb>2.0917572033751861E-4</fb>
    <v>67</v>
  </rv>
  <rv s="0">
    <v>-1879047936</v>
    <v>Amuzgo Guerrero</v>
    <v>wjson{"t":"e","d":"Language","e":"AmuzgoGuerrero::5745j"}</v>
    <v>en-US</v>
    <v>Languages</v>
  </rv>
  <rv s="8">
    <v>73</v>
    <v>Amuzgo Guerrero (0.021%)</v>
    <v>69</v>
    <v>3455</v>
    <v>3456</v>
    <v>Amuzgo Guerrero (0.021%)</v>
  </rv>
  <rv s="0">
    <v>-1879047936</v>
    <v>Soyaltepec Mazatec</v>
    <v>wjson{"t":"e","d":"Language","e":"MazatecSoyaltepec::r5f73"}</v>
    <v>en-US</v>
    <v>Languages</v>
  </rv>
  <rv s="8">
    <v>73</v>
    <v>Soyaltepec Mazatec (0.021%)</v>
    <v>69</v>
    <v>3455</v>
    <v>3458</v>
    <v>Soyaltepec Mazatec (0.021%)</v>
  </rv>
  <rv s="1">
    <fb>2.0213650261833438E-4</fb>
    <v>67</v>
  </rv>
  <rv s="0">
    <v>-1879047936</v>
    <v>Alacatlatzala Mixtec</v>
    <v>wjson{"t":"e","d":"Language","e":"MixtecAlacatlatzala::4p526"}</v>
    <v>en-US</v>
    <v>Languages</v>
  </rv>
  <rv s="8">
    <v>73</v>
    <v>Alacatlatzala Mixtec (0.02%)</v>
    <v>69</v>
    <v>3460</v>
    <v>3461</v>
    <v>Alacatlatzala Mixtec (0.02%)</v>
  </rv>
  <rv s="1">
    <fb>2.000811238011048E-4</fb>
    <v>67</v>
  </rv>
  <rv s="0">
    <v>-1879047936</v>
    <v>Chinantec Ojitlán</v>
    <v>wjson{"t":"e","d":"Language","e":"ChinantecOjitlan::fh5p6"}</v>
    <v>en-US</v>
    <v>Languages</v>
  </rv>
  <rv s="8">
    <v>73</v>
    <v>Chinantec Ojitlán (0.02%)</v>
    <v>69</v>
    <v>3463</v>
    <v>3464</v>
    <v>Chinantec Ojitlán (0.02%)</v>
  </rv>
  <rv s="1">
    <fb>1.8189193072827721E-4</fb>
    <v>67</v>
  </rv>
  <rv s="0">
    <v>-1879047936</v>
    <v>Huichol</v>
    <v>wjson{"t":"e","d":"Language","e":"Huichol::zp4nj"}</v>
    <v>en-US</v>
    <v>Languages</v>
  </rv>
  <rv s="8">
    <v>73</v>
    <v>Huichol (0.018%)</v>
    <v>69</v>
    <v>3466</v>
    <v>3467</v>
    <v>Huichol (0.018%)</v>
  </rv>
  <rv s="0">
    <v>-1879047936</v>
    <v>Isthmus Mixe</v>
    <v>wjson{"t":"e","d":"Language","e":"MixeIsthmus::5cfkk"}</v>
    <v>en-US</v>
    <v>Languages</v>
  </rv>
  <rv s="8">
    <v>73</v>
    <v>Isthmus Mixe (0.018%)</v>
    <v>69</v>
    <v>3466</v>
    <v>3469</v>
    <v>Isthmus Mixe (0.018%)</v>
  </rv>
  <rv s="0">
    <v>-1879047936</v>
    <v>Pinotepa Nacional Mixtec</v>
    <v>wjson{"t":"e","d":"Language","e":"MixtecPinotepaNacional::73c88"}</v>
    <v>en-US</v>
    <v>Languages</v>
  </rv>
  <rv s="8">
    <v>73</v>
    <v>Pinotepa Nacional Mixtec (0.018%)</v>
    <v>69</v>
    <v>3466</v>
    <v>3471</v>
    <v>Pinotepa Nacional Mixtec (0.018%)</v>
  </rv>
  <rv s="0">
    <v>-1879047936</v>
    <v>Isthmus‐Mecayapan Nahuatl</v>
    <v>wjson{"t":"e","d":"Language","e":"NahuatlIsthmusMecayapan::73gtd"}</v>
    <v>en-US</v>
    <v>Languages</v>
  </rv>
  <rv s="8">
    <v>73</v>
    <v>Isthmus‐Mecayapan Nahuatl (0.018%)</v>
    <v>69</v>
    <v>3466</v>
    <v>3473</v>
    <v>Isthmus‐Mecayapan Nahuatl (0.018%)</v>
  </rv>
  <rv s="0">
    <v>-1879047936</v>
    <v>Otomi Eastern Highland</v>
    <v>wjson{"t":"e","d":"Language","e":"OtomiEasternHighland::k5k3y"}</v>
    <v>en-US</v>
    <v>Languages</v>
  </rv>
  <rv s="8">
    <v>73</v>
    <v>Otomi Eastern Highland (0.018%)</v>
    <v>69</v>
    <v>3466</v>
    <v>3475</v>
    <v>Otomi Eastern Highland (0.018%)</v>
  </rv>
  <rv s="0">
    <v>-1879047936</v>
    <v>Huixtán Tzotzil</v>
    <v>wjson{"t":"e","d":"Language","e":"TzotzilHuixtan"}</v>
    <v>en-US</v>
    <v>Languages</v>
  </rv>
  <rv s="8">
    <v>73</v>
    <v>Huixtán Tzotzil (0.018%)</v>
    <v>69</v>
    <v>3466</v>
    <v>3477</v>
    <v>Huixtán Tzotzil (0.018%)</v>
  </rv>
  <rv s="0">
    <v>-1879047936</v>
    <v>Francisco León Zoque</v>
    <v>wjson{"t":"e","d":"Language","e":"ZoqueFranciscoLeon::9h8rs"}</v>
    <v>en-US</v>
    <v>Languages</v>
  </rv>
  <rv s="8">
    <v>73</v>
    <v>Francisco León Zoque (0.018%)</v>
    <v>69</v>
    <v>3466</v>
    <v>3479</v>
    <v>Francisco León Zoque (0.018%)</v>
  </rv>
  <rv s="1">
    <fb>1.7734463246007022E-4</fb>
    <v>67</v>
  </rv>
  <rv s="0">
    <v>-1879047936</v>
    <v>Mitla Zapotec</v>
    <v>wjson{"t":"e","d":"Language","e":"ZapotecMitla::w24d8"}</v>
    <v>en-US</v>
    <v>Languages</v>
  </rv>
  <rv s="8">
    <v>73</v>
    <v>Mitla Zapotec (0.018%)</v>
    <v>69</v>
    <v>3481</v>
    <v>3482</v>
    <v>Mitla Zapotec (0.018%)</v>
  </rv>
  <rv s="1">
    <fb>1.7471629406104662E-4</fb>
    <v>67</v>
  </rv>
  <rv s="0">
    <v>-1879047936</v>
    <v>Mazatlán Mixe</v>
    <v>wjson{"t":"e","d":"Language","e":"MixeMazatlan::2q9rg"}</v>
    <v>en-US</v>
    <v>Languages</v>
  </rv>
  <rv s="8">
    <v>73</v>
    <v>Mazatlán Mixe (0.017%)</v>
    <v>69</v>
    <v>3484</v>
    <v>3485</v>
    <v>Mazatlán Mixe (0.017%)</v>
  </rv>
  <rv s="1">
    <fb>1.7022356337205821E-4</fb>
    <v>67</v>
  </rv>
  <rv s="0">
    <v>-1879047936</v>
    <v>Silacayoapan Mixtec</v>
    <v>wjson{"t":"e","d":"Language","e":"MixtecSilacayoapan::8z6sx"}</v>
    <v>en-US</v>
    <v>Languages</v>
  </rv>
  <rv s="8">
    <v>73</v>
    <v>Silacayoapan Mixtec (0.017%)</v>
    <v>69</v>
    <v>3487</v>
    <v>3488</v>
    <v>Silacayoapan Mixtec (0.017%)</v>
  </rv>
  <rv s="1">
    <fb>1.4551354458262097E-4</fb>
    <v>67</v>
  </rv>
  <rv s="0">
    <v>-1879047936</v>
    <v>Juxtlahuaca Mixtec</v>
    <v>wjson{"t":"e","d":"Language","e":"MixtecJuxtlahuaca::9w754"}</v>
    <v>en-US</v>
    <v>Languages</v>
  </rv>
  <rv s="8">
    <v>73</v>
    <v>Juxtlahuaca Mixtec (0.015%)</v>
    <v>69</v>
    <v>3490</v>
    <v>3491</v>
    <v>Juxtlahuaca Mixtec (0.015%)</v>
  </rv>
  <rv s="0">
    <v>-1879047936</v>
    <v>Central Puebla Nahuatl</v>
    <v>wjson{"t":"e","d":"Language","e":"NahuatlCentralPuebla::xpz7s"}</v>
    <v>en-US</v>
    <v>Languages</v>
  </rv>
  <rv s="8">
    <v>73</v>
    <v>Central Puebla Nahuatl (0.015%)</v>
    <v>69</v>
    <v>3490</v>
    <v>3493</v>
    <v>Central Puebla Nahuatl (0.015%)</v>
  </rv>
  <rv s="0">
    <v>-1879047936</v>
    <v>Yaqui</v>
    <v>wjson{"t":"e","d":"Language","e":"Yaqui::4yw87"}</v>
    <v>en-US</v>
    <v>Languages</v>
  </rv>
  <rv s="8">
    <v>73</v>
    <v>Yaqui (0.015%)</v>
    <v>69</v>
    <v>3490</v>
    <v>3495</v>
    <v>Yaqui (0.015%)</v>
  </rv>
  <rv s="1">
    <fb>1.4096624631441468E-4</fb>
    <v>67</v>
  </rv>
  <rv s="0">
    <v>-1879047936</v>
    <v>Jalapa de Díaz Mazatec</v>
    <v>wjson{"t":"e","d":"Language","e":"MazatecJalapaDiaz::vgq56"}</v>
    <v>en-US</v>
    <v>Languages</v>
  </rv>
  <rv s="8">
    <v>73</v>
    <v>Jalapa de Díaz Mazatec (0.014%)</v>
    <v>69</v>
    <v>3497</v>
    <v>3498</v>
    <v>Jalapa de Díaz Mazatec (0.014%)</v>
  </rv>
  <rv s="1">
    <fb>1.3740116447214049E-4</fb>
    <v>67</v>
  </rv>
  <rv s="0">
    <v>-1879047936</v>
    <v>Totonac Filomena Mata‐Coahuitlán</v>
    <v>wjson{"t":"e","d":"Language","e":"TotonacFilomenaMataCoahuitlan::26g78"}</v>
    <v>en-US</v>
    <v>Languages</v>
  </rv>
  <rv s="8">
    <v>73</v>
    <v>Totonac Filomena Mata‐Coahuitlán (0.014%)</v>
    <v>69</v>
    <v>3500</v>
    <v>3501</v>
    <v>Totonac Filomena Mata‐Coahuitlán (0.014%)</v>
  </rv>
  <rv s="1">
    <fb>1.3641894804620769E-4</fb>
    <v>67</v>
  </rv>
  <rv s="0">
    <v>-1879047936</v>
    <v>Michoacán Mazahua</v>
    <v>wjson{"t":"e","d":"Language","e":"MazahuaMichoacan::jcrr9"}</v>
    <v>en-US</v>
    <v>Languages</v>
  </rv>
  <rv s="8">
    <v>73</v>
    <v>Michoacán Mazahua (0.014%)</v>
    <v>69</v>
    <v>3503</v>
    <v>3504</v>
    <v>Michoacán Mazahua (0.014%)</v>
  </rv>
  <rv s="0">
    <v>-1879047936</v>
    <v>Morelos Nahuatl</v>
    <v>wjson{"t":"e","d":"Language","e":"NahuatlMorelos::65kw8"}</v>
    <v>en-US</v>
    <v>Languages</v>
  </rv>
  <rv s="8">
    <v>73</v>
    <v>Morelos Nahuatl (0.014%)</v>
    <v>69</v>
    <v>3503</v>
    <v>3506</v>
    <v>Morelos Nahuatl (0.014%)</v>
  </rv>
  <rv s="0">
    <v>-1879047936</v>
    <v>Lowland Tarahumara</v>
    <v>wjson{"t":"e","d":"Language","e":"TarahumaraWestern::n5dzk"}</v>
    <v>en-US</v>
    <v>Languages</v>
  </rv>
  <rv s="8">
    <v>73</v>
    <v>Lowland Tarahumara (0.014%)</v>
    <v>69</v>
    <v>3503</v>
    <v>3508</v>
    <v>Lowland Tarahumara (0.014%)</v>
  </rv>
  <rv s="0">
    <v>-1879047936</v>
    <v>Triqui Copala</v>
    <v>wjson{"t":"e","d":"Language","e":"TriquiCopala::r65h3"}</v>
    <v>en-US</v>
    <v>Languages</v>
  </rv>
  <rv s="8">
    <v>73</v>
    <v>Triqui Copala (0.014%)</v>
    <v>69</v>
    <v>3503</v>
    <v>3510</v>
    <v>Triqui Copala (0.014%)</v>
  </rv>
  <rv s="0">
    <v>-1879047936</v>
    <v>Ocotlán Zapotec</v>
    <v>wjson{"t":"e","d":"Language","e":"ZapotecOcotlan::khj9f"}</v>
    <v>en-US</v>
    <v>Languages</v>
  </rv>
  <rv s="8">
    <v>73</v>
    <v>Ocotlán Zapotec (0.014%)</v>
    <v>69</v>
    <v>3503</v>
    <v>3512</v>
    <v>Ocotlán Zapotec (0.014%)</v>
  </rv>
  <rv s="1">
    <fb>1.3479101526618978E-4</fb>
    <v>67</v>
  </rv>
  <rv s="0">
    <v>-1879047936</v>
    <v>San Pedro Quiatoni Zapotec</v>
    <v>wjson{"t":"e","d":"Language","e":"ZapotecSanPedroQuiatoni::w429z"}</v>
    <v>en-US</v>
    <v>Languages</v>
  </rv>
  <rv s="8">
    <v>73</v>
    <v>San Pedro Quiatoni Zapotec (0.013%)</v>
    <v>69</v>
    <v>3514</v>
    <v>3515</v>
    <v>San Pedro Quiatoni Zapotec (0.013%)</v>
  </rv>
  <rv s="1">
    <fb>1.3144420374078952E-4</fb>
    <v>67</v>
  </rv>
  <rv s="0">
    <v>-1879047936</v>
    <v>San Miguel el Grande Mixtec</v>
    <v>wjson{"t":"e","d":"Language","e":"MixtecSanMiguelElGrande::3x9s8"}</v>
    <v>en-US</v>
    <v>Languages</v>
  </rv>
  <rv s="8">
    <v>73</v>
    <v>San Miguel el Grande Mixtec (0.013%)</v>
    <v>69</v>
    <v>3517</v>
    <v>3518</v>
    <v>San Miguel el Grande Mixtec (0.013%)</v>
  </rv>
  <rv s="1">
    <fb>1.2732435150979388E-4</fb>
    <v>67</v>
  </rv>
  <rv s="0">
    <v>-1879047936</v>
    <v>Northern Tlaxiaco Mixtec</v>
    <v>wjson{"t":"e","d":"Language","e":"MixtecNorthernTlaxiaco::7mnr2"}</v>
    <v>en-US</v>
    <v>Languages</v>
  </rv>
  <rv s="8">
    <v>73</v>
    <v>Northern Tlaxiaco Mixtec (0.013%)</v>
    <v>69</v>
    <v>3520</v>
    <v>3521</v>
    <v>Northern Tlaxiaco Mixtec (0.013%)</v>
  </rv>
  <rv s="1">
    <fb>1.227770532415871E-4</fb>
    <v>67</v>
  </rv>
  <rv s="0">
    <v>-1879047936</v>
    <v>San Juan Colorado Mixtec</v>
    <v>wjson{"t":"e","d":"Language","e":"MixtecSanJuanColorado::3tcks"}</v>
    <v>en-US</v>
    <v>Languages</v>
  </rv>
  <rv s="8">
    <v>73</v>
    <v>San Juan Colorado Mixtec (0.012%)</v>
    <v>69</v>
    <v>3523</v>
    <v>3524</v>
    <v>San Juan Colorado Mixtec (0.012%)</v>
  </rv>
  <rv s="1">
    <fb>1.2202220172906472E-4</fb>
    <v>67</v>
  </rv>
  <rv s="0">
    <v>-1879047936</v>
    <v>Peñoles Mixtec</v>
    <v>wjson{"t":"e","d":"Language","e":"MixtecPenoles::x343q"}</v>
    <v>en-US</v>
    <v>Languages</v>
  </rv>
  <rv s="8">
    <v>73</v>
    <v>Peñoles Mixtec (0.012%)</v>
    <v>69</v>
    <v>3526</v>
    <v>3527</v>
    <v>Peñoles Mixtec (0.012%)</v>
  </rv>
  <rv s="1">
    <fb>1.1822975497338011E-4</fb>
    <v>67</v>
  </rv>
  <rv s="0">
    <v>-1879047936</v>
    <v>Mazatlán Mazatec</v>
    <v>wjson{"t":"e","d":"Language","e":"MazatecMazatlan::bb7gf"}</v>
    <v>en-US</v>
    <v>Languages</v>
  </rv>
  <rv s="8">
    <v>73</v>
    <v>Mazatlán Mazatec (0.012%)</v>
    <v>69</v>
    <v>3529</v>
    <v>3530</v>
    <v>Mazatlán Mazatec (0.012%)</v>
  </rv>
  <rv s="0">
    <v>-1879047936</v>
    <v>North Central Mixe</v>
    <v>wjson{"t":"e","d":"Language","e":"MixeNorthCentral::7898t"}</v>
    <v>en-US</v>
    <v>Languages</v>
  </rv>
  <rv s="8">
    <v>73</v>
    <v>North Central Mixe (0.012%)</v>
    <v>69</v>
    <v>3529</v>
    <v>3532</v>
    <v>North Central Mixe (0.012%)</v>
  </rv>
  <rv s="1">
    <fb>1.091351584369663E-4</fb>
    <v>67</v>
  </rv>
  <rv s="0">
    <v>-1879047936</v>
    <v>Western Highland Chatino</v>
    <v>wjson{"t":"e","d":"Language","e":"ChatinoWesternHighland::v7w3h"}</v>
    <v>en-US</v>
    <v>Languages</v>
  </rv>
  <rv s="8">
    <v>73</v>
    <v>Western Highland Chatino (0.011%)</v>
    <v>69</v>
    <v>3534</v>
    <v>3535</v>
    <v>Western Highland Chatino (0.011%)</v>
  </rv>
  <rv s="0">
    <v>-1879047936</v>
    <v>Chinantec Palantla</v>
    <v>wjson{"t":"e","d":"Language","e":"ChinantecPalantla::jwb6y"}</v>
    <v>en-US</v>
    <v>Languages</v>
  </rv>
  <rv s="8">
    <v>73</v>
    <v>Chinantec Palantla (0.011%)</v>
    <v>69</v>
    <v>3534</v>
    <v>3537</v>
    <v>Chinantec Palantla (0.011%)</v>
  </rv>
  <rv s="0">
    <v>-1879047936</v>
    <v>Huave San Mateo del Mar</v>
    <v>wjson{"t":"e","d":"Language","e":"HuaveSanMateoDelMar::y74d8"}</v>
    <v>en-US</v>
    <v>Languages</v>
  </rv>
  <rv s="8">
    <v>73</v>
    <v>Huave San Mateo del Mar (0.011%)</v>
    <v>69</v>
    <v>3534</v>
    <v>3539</v>
    <v>Huave San Mateo del Mar (0.011%)</v>
  </rv>
  <rv s="0">
    <v>-1879047936</v>
    <v>Mixtepec Mixtec</v>
    <v>wjson{"t":"e","d":"Language","e":"MixtecMixtepec::2pqjy"}</v>
    <v>en-US</v>
    <v>Languages</v>
  </rv>
  <rv s="8">
    <v>73</v>
    <v>Mixtepec Mixtec (0.011%)</v>
    <v>69</v>
    <v>3534</v>
    <v>3541</v>
    <v>Mixtepec Mixtec (0.011%)</v>
  </rv>
  <rv s="0">
    <v>-1879047936</v>
    <v>Otomi Texcatepec</v>
    <v>wjson{"t":"e","d":"Language","e":"OtomiTexcatepec::84zsz"}</v>
    <v>en-US</v>
    <v>Languages</v>
  </rv>
  <rv s="8">
    <v>73</v>
    <v>Otomi Texcatepec (0.011%)</v>
    <v>69</v>
    <v>3534</v>
    <v>3543</v>
    <v>Otomi Texcatepec (0.011%)</v>
  </rv>
  <rv s="0">
    <v>-1879047936</v>
    <v>Southern Rincon Zapotec</v>
    <v>wjson{"t":"e","d":"Language","e":"ZapotecSouthernRincon::psx4c"}</v>
    <v>en-US</v>
    <v>Languages</v>
  </rv>
  <rv s="8">
    <v>73</v>
    <v>Southern Rincon Zapotec (0.011%)</v>
    <v>69</v>
    <v>3534</v>
    <v>3545</v>
    <v>Southern Rincon Zapotec (0.011%)</v>
  </rv>
  <rv s="1">
    <fb>1.0004056190055248E-4</fb>
    <v>67</v>
  </rv>
  <rv s="0">
    <v>-1879047936</v>
    <v>Chatino Nopala</v>
    <v>wjson{"t":"e","d":"Language","e":"ChatinoNopala::4d82r"}</v>
    <v>en-US</v>
    <v>Languages</v>
  </rv>
  <rv s="8">
    <v>73</v>
    <v>Chatino Nopala (0.01%)</v>
    <v>69</v>
    <v>3547</v>
    <v>3548</v>
    <v>Chatino Nopala (0.01%)</v>
  </rv>
  <rv s="0">
    <v>-1879047936</v>
    <v>Ixcatlán Mazatec</v>
    <v>wjson{"t":"e","d":"Language","e":"MazatecIxcatlan::6744f"}</v>
    <v>en-US</v>
    <v>Languages</v>
  </rv>
  <rv s="8">
    <v>73</v>
    <v>Ixcatlán Mazatec (0.01%)</v>
    <v>69</v>
    <v>3547</v>
    <v>3550</v>
    <v>Ixcatlán Mazatec (0.01%)</v>
  </rv>
  <rv s="2">
    <v>252</v>
  </rv>
  <rv s="0">
    <v>536871168</v>
    <v>Tijuana</v>
    <v>wjson{"t":"e","d":"City","e":["Tijuana","BajaCalifornia","Mexico"]}</v>
    <v>en-US</v>
    <v>City</v>
  </rv>
  <rv s="0">
    <v>536871168</v>
    <v>Ecatepec</v>
    <v>wjson{"t":"e","d":"City","e":["Ecatepec","Mexico","Mexico"]}</v>
    <v>en-US</v>
    <v>City</v>
  </rv>
  <rv s="0">
    <v>536871168</v>
    <v>Puebla</v>
    <v>wjson{"t":"e","d":"City","e":["Puebla","Puebla","Mexico"]}</v>
    <v>en-US</v>
    <v>City</v>
  </rv>
  <rv s="0">
    <v>536871168</v>
    <v>Guadalajara</v>
    <v>wjson{"t":"e","d":"City","e":["Guadalajara","Jalisco","Mexico"]}</v>
    <v>en-US</v>
    <v>City</v>
  </rv>
  <rv s="2">
    <v>253</v>
  </rv>
  <rv s="1">
    <fb>76.3</fb>
    <v>66</v>
  </rv>
  <rv s="1">
    <fb>0.9537990999999999</fb>
    <v>65</v>
  </rv>
  <rv s="4">
    <v>80</v>
    <v>10</v>
    <v>32</v>
    <v>1</v>
    <v>location map</v>
  </rv>
  <rv s="1">
    <fb>5.7708002476215586E-4</fb>
    <v>131</v>
  </rv>
  <rv s="1">
    <fb>27.524999999999999</fb>
    <v>66</v>
  </rv>
  <rv s="1">
    <fb>120173510</fb>
    <v>26</v>
  </rv>
  <rv s="2">
    <v>254</v>
  </rv>
  <rv s="1">
    <fb>127575529</fb>
    <v>26</v>
  </rv>
  <rv s="1">
    <fb>65.626960055557007</fb>
    <v>66</v>
  </rv>
  <rv s="1">
    <fb>1.0913621324692699</fb>
    <v>67</v>
  </rv>
  <rv s="1">
    <fb>14182288</fb>
    <v>26</v>
  </rv>
  <rv s="1">
    <fb>26.55228</fb>
    <v>66</v>
  </rv>
  <rv s="1">
    <fb>4.9098300000000004E-2</fb>
    <v>74</v>
  </rv>
  <rv s="1">
    <fb>1310919448306.8999</fb>
    <v>71</v>
  </rv>
  <rv s="0">
    <v>536871168</v>
    <v>Aguascalientes, Mexico</v>
    <v>wjson{"t":"e","d":"AdministrativeDivision","e":["Aguascalientes","Mexico"]}</v>
    <v>en-US</v>
    <v>City</v>
  </rv>
  <rv s="0">
    <v>536871168</v>
    <v>Baja California, Mexico</v>
    <v>wjson{"t":"e","d":"AdministrativeDivision","e":["BajaCalifornia","Mexico"]}</v>
    <v>en-US</v>
    <v>City</v>
  </rv>
  <rv s="0">
    <v>536871168</v>
    <v>Baja California Sur, Mexico</v>
    <v>wjson{"t":"e","d":"AdministrativeDivision","e":["BajaCaliforniaSur","Mexico"]}</v>
    <v>en-US</v>
    <v>City</v>
  </rv>
  <rv s="0">
    <v>536871168</v>
    <v>Campeche, Mexico</v>
    <v>wjson{"t":"e","d":"AdministrativeDivision","e":["Campeche","Mexico"]}</v>
    <v>en-US</v>
    <v>City</v>
  </rv>
  <rv s="0">
    <v>536871168</v>
    <v>Chiapas, Mexico</v>
    <v>wjson{"t":"e","d":"AdministrativeDivision","e":["Chiapas","Mexico"]}</v>
    <v>en-US</v>
    <v>City</v>
  </rv>
  <rv s="0">
    <v>536871168</v>
    <v>Chihuahua, Mexico</v>
    <v>wjson{"t":"e","d":"AdministrativeDivision","e":["Chihuahua","Mexico"]}</v>
    <v>en-US</v>
    <v>City</v>
  </rv>
  <rv s="0">
    <v>536871168</v>
    <v>Coahuila, Mexico</v>
    <v>wjson{"t":"e","d":"AdministrativeDivision","e":["Coahuila","Mexico"]}</v>
    <v>en-US</v>
    <v>City</v>
  </rv>
  <rv s="0">
    <v>536871168</v>
    <v>Colima, Mexico</v>
    <v>wjson{"t":"e","d":"AdministrativeDivision","e":["Colima","Mexico"]}</v>
    <v>en-US</v>
    <v>City</v>
  </rv>
  <rv s="0">
    <v>536871168</v>
    <v>Ciudad de México</v>
    <v>wjson{"t":"e","d":"AdministrativeDivision","e":["DistritoFederal","Mexico"]}</v>
    <v>en-US</v>
    <v>City</v>
  </rv>
  <rv s="0">
    <v>536871168</v>
    <v>Durango, Mexico</v>
    <v>wjson{"t":"e","d":"AdministrativeDivision","e":["Durango","Mexico"]}</v>
    <v>en-US</v>
    <v>City</v>
  </rv>
  <rv s="0">
    <v>536871168</v>
    <v>Guanajuato, Mexico</v>
    <v>wjson{"t":"e","d":"AdministrativeDivision","e":["Guanajuato","Mexico"]}</v>
    <v>en-US</v>
    <v>City</v>
  </rv>
  <rv s="0">
    <v>536871168</v>
    <v>Guerrero, Mexico</v>
    <v>wjson{"t":"e","d":"AdministrativeDivision","e":["Guerrero","Mexico"]}</v>
    <v>en-US</v>
    <v>City</v>
  </rv>
  <rv s="0">
    <v>536871168</v>
    <v>Hidalgo, Mexico</v>
    <v>wjson{"t":"e","d":"AdministrativeDivision","e":["Hidalgo","Mexico"]}</v>
    <v>en-US</v>
    <v>City</v>
  </rv>
  <rv s="0">
    <v>536871168</v>
    <v>Jalisco, Mexico</v>
    <v>wjson{"t":"e","d":"AdministrativeDivision","e":["Jalisco","Mexico"]}</v>
    <v>en-US</v>
    <v>City</v>
  </rv>
  <rv s="0">
    <v>536871168</v>
    <v>Mexico, Mexico</v>
    <v>wjson{"t":"e","d":"AdministrativeDivision","e":["Mexico","Mexico"]}</v>
    <v>en-US</v>
    <v>City</v>
  </rv>
  <rv s="0">
    <v>536871168</v>
    <v>Michoacan, Mexico</v>
    <v>wjson{"t":"e","d":"AdministrativeDivision","e":["Michoacan","Mexico"]}</v>
    <v>en-US</v>
    <v>City</v>
  </rv>
  <rv s="0">
    <v>536871168</v>
    <v>Morelos, Mexico</v>
    <v>wjson{"t":"e","d":"AdministrativeDivision","e":["Morelos","Mexico"]}</v>
    <v>en-US</v>
    <v>City</v>
  </rv>
  <rv s="0">
    <v>536871168</v>
    <v>Nayarit, Mexico</v>
    <v>wjson{"t":"e","d":"AdministrativeDivision","e":["Nayarit","Mexico"]}</v>
    <v>en-US</v>
    <v>City</v>
  </rv>
  <rv s="0">
    <v>536871168</v>
    <v>Nuevo Leon, Mexico</v>
    <v>wjson{"t":"e","d":"AdministrativeDivision","e":["NuevoLeon","Mexico"]}</v>
    <v>en-US</v>
    <v>City</v>
  </rv>
  <rv s="0">
    <v>536871168</v>
    <v>Oaxaca, Mexico</v>
    <v>wjson{"t":"e","d":"AdministrativeDivision","e":["Oaxaca","Mexico"]}</v>
    <v>en-US</v>
    <v>City</v>
  </rv>
  <rv s="0">
    <v>536871168</v>
    <v>Puebla, Mexico</v>
    <v>wjson{"t":"e","d":"AdministrativeDivision","e":["Puebla","Mexico"]}</v>
    <v>en-US</v>
    <v>City</v>
  </rv>
  <rv s="0">
    <v>536871168</v>
    <v>Queretaro, Mexico</v>
    <v>wjson{"t":"e","d":"AdministrativeDivision","e":["Queretaro","Mexico"]}</v>
    <v>en-US</v>
    <v>City</v>
  </rv>
  <rv s="0">
    <v>536871168</v>
    <v>Quintana Roo, Mexico</v>
    <v>wjson{"t":"e","d":"AdministrativeDivision","e":["QuintanaRoo","Mexico"]}</v>
    <v>en-US</v>
    <v>City</v>
  </rv>
  <rv s="0">
    <v>536871168</v>
    <v>San Luis Potosi, Mexico</v>
    <v>wjson{"t":"e","d":"AdministrativeDivision","e":["SanLuisPotosi","Mexico"]}</v>
    <v>en-US</v>
    <v>City</v>
  </rv>
  <rv s="0">
    <v>536871168</v>
    <v>Sinaloa, Mexico</v>
    <v>wjson{"t":"e","d":"AdministrativeDivision","e":["Sinaloa","Mexico"]}</v>
    <v>en-US</v>
    <v>City</v>
  </rv>
  <rv s="0">
    <v>536871168</v>
    <v>Sonora, Mexico</v>
    <v>wjson{"t":"e","d":"AdministrativeDivision","e":["Sonora","Mexico"]}</v>
    <v>en-US</v>
    <v>City</v>
  </rv>
  <rv s="0">
    <v>536871168</v>
    <v>Tabasco, Mexico</v>
    <v>wjson{"t":"e","d":"AdministrativeDivision","e":["Tabasco","Mexico"]}</v>
    <v>en-US</v>
    <v>City</v>
  </rv>
  <rv s="0">
    <v>536871168</v>
    <v>Tamaulipas, Mexico</v>
    <v>wjson{"t":"e","d":"AdministrativeDivision","e":["Tamaulipas","Mexico"]}</v>
    <v>en-US</v>
    <v>City</v>
  </rv>
  <rv s="0">
    <v>536871168</v>
    <v>Tlaxcala, Mexico</v>
    <v>wjson{"t":"e","d":"AdministrativeDivision","e":["Tlaxcala","Mexico"]}</v>
    <v>en-US</v>
    <v>City</v>
  </rv>
  <rv s="0">
    <v>536871168</v>
    <v>Veracruz, Mexico</v>
    <v>wjson{"t":"e","d":"AdministrativeDivision","e":["Veracruz","Mexico"]}</v>
    <v>en-US</v>
    <v>City</v>
  </rv>
  <rv s="0">
    <v>536871168</v>
    <v>Yucatan, Mexico</v>
    <v>wjson{"t":"e","d":"AdministrativeDivision","e":["Yucatan","Mexico"]}</v>
    <v>en-US</v>
    <v>City</v>
  </rv>
  <rv s="0">
    <v>536871168</v>
    <v>Zacatecas, Mexico</v>
    <v>wjson{"t":"e","d":"AdministrativeDivision","e":["Zacatecas","Mexico"]}</v>
    <v>en-US</v>
    <v>City</v>
  </rv>
  <rv s="2">
    <v>255</v>
  </rv>
  <rv s="1">
    <fb>0.9588949589088801</fb>
    <v>70</v>
  </rv>
  <rv s="9">
    <v>76</v>
    <v>Christianity (95.889%)</v>
    <v>69</v>
    <v>3605</v>
    <v>Christianity (95.889%)</v>
    <v>Christianity</v>
  </rv>
  <rv s="1">
    <fb>1.125435360653919E-2</fb>
    <v>28</v>
  </rv>
  <rv s="9">
    <v>76</v>
    <v>Ethnic religions (1.125%)</v>
    <v>69</v>
    <v>3607</v>
    <v>Ethnic religions (1.125%)</v>
    <v>ethnic religions</v>
  </rv>
  <rv s="1">
    <fb>1.9577799404512596E-3</fb>
    <v>75</v>
  </rv>
  <rv s="9">
    <v>76</v>
    <v>Islam (0.196%)</v>
    <v>69</v>
    <v>3609</v>
    <v>Islam (0.196%)</v>
    <v>Islam</v>
  </rv>
  <rv s="1">
    <fb>1.2338136394803672E-3</fb>
    <v>75</v>
  </rv>
  <rv s="9">
    <v>76</v>
    <v>Judaism (0.123%)</v>
    <v>69</v>
    <v>3611</v>
    <v>Judaism (0.123%)</v>
    <v>Judaism</v>
  </rv>
  <rv s="1">
    <fb>3.4393075716672493E-4</fb>
    <v>77</v>
  </rv>
  <rv s="9">
    <v>76</v>
    <v>Bahá'í Faith (0.034%)</v>
    <v>69</v>
    <v>3613</v>
    <v>Bahá'í Faith (0.034%)</v>
    <v>Bahá'í Faith</v>
  </rv>
  <rv s="1">
    <fb>2.3199745873437203E-4</fb>
    <v>77</v>
  </rv>
  <rv s="9">
    <v>76</v>
    <v>Buddhism (0.023%)</v>
    <v>69</v>
    <v>3615</v>
    <v>Buddhism (0.023%)</v>
    <v>Buddhism</v>
  </rv>
  <rv s="1">
    <fb>1.0199766722283015E-4</fb>
    <v>77</v>
  </rv>
  <rv s="9">
    <v>76</v>
    <v>Chinese Universism (0.01%)</v>
    <v>69</v>
    <v>3617</v>
    <v>Chinese Universism (0.01%)</v>
    <v>Chinese Universism</v>
  </rv>
  <rv s="1">
    <fb>6.0779367455793917E-5</fb>
    <v>97</v>
  </rv>
  <rv s="9">
    <v>76</v>
    <v>Hinduism (0.006%)</v>
    <v>69</v>
    <v>3619</v>
    <v>Hinduism (0.006%)</v>
    <v>Hinduism</v>
  </rv>
  <rv s="2">
    <v>256</v>
  </rv>
  <rv s="1">
    <fb>14034552</fb>
    <v>26</v>
  </rv>
  <rv s="1">
    <fb>16.857589999999998</fb>
    <v>66</v>
  </rv>
  <rv s="1">
    <fb>34635</fb>
    <v>26</v>
  </rv>
  <rv s="1">
    <fb>3141</fb>
    <v>27</v>
  </rv>
  <rv s="10">
    <v>78</v>
    <v>United States (3141. km)</v>
    <v>69</v>
    <v>79</v>
    <v>3290</v>
    <v>3625</v>
    <v>United States (3141. km)</v>
  </rv>
  <rv s="1">
    <fb>962</fb>
    <v>25</v>
  </rv>
  <rv s="10">
    <v>78</v>
    <v>Guatemala (962. km)</v>
    <v>69</v>
    <v>79</v>
    <v>3289</v>
    <v>3627</v>
    <v>Guatemala (962. km)</v>
  </rv>
  <rv s="1">
    <fb>250</fb>
    <v>25</v>
  </rv>
  <rv s="10">
    <v>78</v>
    <v>Belize (250. km)</v>
    <v>69</v>
    <v>79</v>
    <v>3288</v>
    <v>3629</v>
    <v>Belize (250. km)</v>
  </rv>
  <rv s="2">
    <v>257</v>
  </rv>
  <rv s="1">
    <fb>21645699</fb>
    <v>26</v>
  </rv>
  <rv s="1">
    <fb>2981313</fb>
    <v>26</v>
  </rv>
  <rv s="2">
    <v>258</v>
  </rv>
  <rv s="1">
    <fb>1964375</fb>
    <v>26</v>
  </rv>
  <rv s="1">
    <fb>356945</fb>
    <v>26</v>
  </rv>
  <rv s="1">
    <fb>29752400</fb>
    <v>26</v>
  </rv>
  <rv s="1">
    <fb>1366663</fb>
    <v>26</v>
  </rv>
  <rv s="1">
    <fb>23866230</fb>
    <v>26</v>
  </rv>
  <rv s="1">
    <fb>484</fb>
    <v>26</v>
  </rv>
  <rv s="1">
    <fb>3.4249999523162801E-2</fb>
    <v>74</v>
  </rv>
  <rv s="17">
    <v>#VALUE!</v>
    <v>en-US</v>
    <v>wjson{"t":"e","d":"Country","e":"Mexico"}</v>
    <v>536871168</v>
    <v>1</v>
    <v>91</v>
    <v>96</v>
    <v>Mexico</v>
    <v>8</v>
    <v>49</v>
    <v>City</v>
    <v>10</v>
    <v>50</v>
    <v>64</v>
    <v>3283</v>
    <v>3284</v>
    <v>3285</v>
    <v>3286</v>
    <v>3287</v>
    <v>3291</v>
    <v>52</v>
    <v>3292</v>
    <v>3293</v>
    <v>3294</v>
    <v>MX</v>
    <v>3295</v>
    <v>3296</v>
    <v>3297</v>
    <v>3298</v>
    <v>3306</v>
    <v>3307</v>
    <v>3308</v>
    <v>United Mexican States</v>
    <v>3309</v>
    <v>3310</v>
    <v>3311</v>
    <v>3312</v>
    <v>3313</v>
    <v>3314</v>
    <v>1740</v>
    <v>3315</v>
    <v>3316</v>
    <v>78</v>
    <v>3317</v>
    <v>.mx</v>
    <v>3318</v>
    <v>3319</v>
    <v>MEXICO</v>
    <v>3320</v>
    <v>3321</v>
    <v>3552</v>
    <v>3557</v>
    <v>MEX</v>
    <v>3558</v>
    <v>3559</v>
    <v>3560</v>
    <v>3561</v>
    <v>3562</v>
    <v>3563</v>
    <v>Mexico</v>
    <v>Mexican</v>
    <v>3564</v>
    <v>1088</v>
    <v>3565</v>
    <v>3566</v>
    <v>3567</v>
    <v>3568</v>
    <v>3569</v>
    <v>3570</v>
    <v>3571</v>
    <v>3604</v>
    <v>3621</v>
    <v>3622</v>
    <v>3623</v>
    <v>3624</v>
    <v>3631</v>
    <v>3632</v>
    <v>3633</v>
    <v>3634</v>
    <v>3635</v>
    <v>3636</v>
    <v>3637</v>
    <v>3638</v>
    <v>3639</v>
    <v>MEX</v>
    <v>3640</v>
    <v>3641</v>
    <v>Mexico</v>
    <v>Mexico, officially the United Mexican States (EUM), is a country in the southern portion of North America.</v>
    <v>country/region</v>
  </rv>
  <rv s="2">
    <v>259</v>
  </rv>
  <rv s="1">
    <fb>4084313</fb>
    <v>26</v>
  </rv>
  <rv s="1">
    <fb>2704254</fb>
    <v>26</v>
  </rv>
  <rv s="1">
    <fb>0.1692957908508945</fb>
    <v>65</v>
  </rv>
  <rv s="1">
    <fb>11.57</fb>
    <v>66</v>
  </rv>
  <rv s="1">
    <fb>2.77</fb>
    <v>67</v>
  </rv>
  <rv s="0">
    <v>536871168</v>
    <v>Canada</v>
    <v>wjson{"t":"e","d":"Country","e":"Canada"}</v>
    <v>en-US</v>
    <v>City</v>
  </rv>
  <rv s="2">
    <v>260</v>
  </rv>
  <rv s="0">
    <v>536871168</v>
    <v>Washington</v>
    <v>wjson{"t":"e","d":"City","e":["Washington","DistrictOfColumbia","UnitedStates"]}</v>
    <v>en-US</v>
    <v>City</v>
  </rv>
  <rv s="1">
    <fb>19924</fb>
    <v>29</v>
  </rv>
  <rv s="1">
    <fb>1.81221007526015</fb>
    <v>67</v>
  </rv>
  <rv s="0">
    <v>536871168</v>
    <v>American Samoa</v>
    <v>wjson{"t":"e","d":"Country","e":"AmericanSamoa"}</v>
    <v>en-US</v>
    <v>City</v>
  </rv>
  <rv s="0">
    <v>536871168</v>
    <v>Guam</v>
    <v>wjson{"t":"e","d":"Country","e":"Guam"}</v>
    <v>en-US</v>
    <v>City</v>
  </rv>
  <rv s="0">
    <v>536871168</v>
    <v>Northern Mariana Islands</v>
    <v>wjson{"t":"e","d":"Country","e":"NorthernMarianaIslands"}</v>
    <v>en-US</v>
    <v>City</v>
  </rv>
  <rv s="0">
    <v>536871168</v>
    <v>Puerto Rico</v>
    <v>wjson{"t":"e","d":"Country","e":"PuertoRico"}</v>
    <v>en-US</v>
    <v>City</v>
  </rv>
  <rv s="0">
    <v>536871168</v>
    <v>United States Minor Outlying Islands</v>
    <v>wjson{"t":"e","d":"Country","e":"UnitedStatesMinorOutlyingIslands"}</v>
    <v>en-US</v>
    <v>City</v>
  </rv>
  <rv s="0">
    <v>536871168</v>
    <v>United States Virgin Islands</v>
    <v>wjson{"t":"e","d":"Country","e":"UnitedStatesVirginIslands"}</v>
    <v>en-US</v>
    <v>City</v>
  </rv>
  <rv s="2">
    <v>261</v>
  </rv>
  <rv s="1">
    <fb>159781997</fb>
    <v>26</v>
  </rv>
  <rv s="1">
    <fb>2141079</fb>
    <v>26</v>
  </rv>
  <rv s="1">
    <fb>31648019</fb>
    <v>26</v>
  </rv>
  <rv s="1">
    <fb>125992893</fb>
    <v>26</v>
  </rv>
  <rv s="1">
    <fb>0.79959999999999998</fb>
    <v>70</v>
  </rv>
  <rv s="7">
    <v>68</v>
    <v>White (79.96%)</v>
    <v>69</v>
    <v>white</v>
    <v>3665</v>
    <v>White (79.96%)</v>
  </rv>
  <rv s="1">
    <fb>0.151</fb>
    <v>70</v>
  </rv>
  <rv s="7">
    <v>68</v>
    <v>Hispanic (15.1%)</v>
    <v>69</v>
    <v>Hispanic</v>
    <v>3667</v>
    <v>Hispanic (15.1%)</v>
  </rv>
  <rv s="1">
    <fb>0.1285</fb>
    <v>70</v>
  </rv>
  <rv s="7">
    <v>68</v>
    <v>Black (12.85%)</v>
    <v>69</v>
    <v>black</v>
    <v>3669</v>
    <v>Black (12.85%)</v>
  </rv>
  <rv s="1">
    <fb>4.4299999999999999E-2</fb>
    <v>28</v>
  </rv>
  <rv s="7">
    <v>68</v>
    <v>Asian (4.43%)</v>
    <v>69</v>
    <v>Asian</v>
    <v>3671</v>
    <v>Asian (4.43%)</v>
  </rv>
  <rv s="1">
    <fb>1.61E-2</fb>
    <v>28</v>
  </rv>
  <rv s="7">
    <v>68</v>
    <v>Mixed (1.61%)</v>
    <v>69</v>
    <v>mixed</v>
    <v>3673</v>
    <v>Mixed (1.61%)</v>
  </rv>
  <rv s="1">
    <fb>9.7000000000000003E-3</fb>
    <v>75</v>
  </rv>
  <rv s="7">
    <v>68</v>
    <v>Amerindian Alaska Native (0.97%)</v>
    <v>69</v>
    <v>Amerindian Alaska Native</v>
    <v>3675</v>
    <v>Amerindian Alaska Native (0.97%)</v>
  </rv>
  <rv s="1">
    <fb>1.8E-3</fb>
    <v>75</v>
  </rv>
  <rv s="7">
    <v>68</v>
    <v>Pacific Islander (0.18%)</v>
    <v>69</v>
    <v>Pacific Islander</v>
    <v>3677</v>
    <v>Pacific Islander (0.18%)</v>
  </rv>
  <rv s="2">
    <v>262</v>
  </rv>
  <rv s="1">
    <fb>110568000</fb>
    <v>26</v>
  </rv>
  <rv s="3">
    <v>81</v>
    <v>10</v>
    <v>0</v>
    <v>flag of United States</v>
  </rv>
  <rv s="1">
    <fb>21427700000000</fb>
    <v>71</v>
  </rv>
  <rv s="1">
    <fb>21427700000000.102</fb>
    <v>71</v>
  </rv>
  <rv s="1">
    <fb>65280.682241303402</fb>
    <v>72</v>
  </rv>
  <rv s="1">
    <fb>2.3335774919429899</fb>
    <v>67</v>
  </rv>
  <rv s="1">
    <fb>0.41399999999999998</fb>
    <v>70</v>
  </rv>
  <rv s="1">
    <fb>7314</fb>
    <v>71</v>
  </rv>
  <rv s="1">
    <fb>3.2000000000000001E-2</fb>
    <v>28</v>
  </rv>
  <rv s="1">
    <fb>0.9</fb>
    <v>70</v>
  </rv>
  <rv s="1">
    <fb>0.94799999999999995</fb>
    <v>70</v>
  </rv>
  <rv s="1">
    <fb>283602247</fb>
    <v>26</v>
  </rv>
  <rv s="1">
    <fb>1585283599</fb>
    <v>26</v>
  </rv>
  <rv s="1">
    <fb>165890069</fb>
    <v>26</v>
  </rv>
  <rv s="1">
    <fb>9161923</fb>
    <v>26</v>
  </rv>
  <rv s="1">
    <fb>0.8119937542050838</fb>
    <v>27</v>
  </rv>
  <rv s="8">
    <v>73</v>
    <v>English (81.199%)</v>
    <v>69</v>
    <v>3695</v>
    <v>115</v>
    <v>English (81.199%)</v>
  </rv>
  <rv s="1">
    <fb>0.1120515347270197</fb>
    <v>27</v>
  </rv>
  <rv s="8">
    <v>73</v>
    <v>Spanish (11.205%)</v>
    <v>69</v>
    <v>3697</v>
    <v>2091</v>
    <v>Spanish (11.205%)</v>
  </rv>
  <rv s="1">
    <fb>5.3092238872737164E-3</fb>
    <v>66</v>
  </rv>
  <rv s="0">
    <v>-1879047936</v>
    <v>Mandarin Chinese</v>
    <v>wjson{"t":"e","d":"Language","e":"ChineseMandarin::279r4"}</v>
    <v>en-US</v>
    <v>Languages</v>
  </rv>
  <rv s="8">
    <v>73</v>
    <v>Mandarin Chinese (0.531%)</v>
    <v>69</v>
    <v>3699</v>
    <v>3700</v>
    <v>Mandarin Chinese (0.531%)</v>
  </rv>
  <rv s="1">
    <fb>4.7504098438327612E-3</fb>
    <v>66</v>
  </rv>
  <rv s="0">
    <v>-1879047936</v>
    <v>Tagalog</v>
    <v>wjson{"t":"e","d":"Language","e":"Tagalog::5xjct"}</v>
    <v>en-US</v>
    <v>Languages</v>
  </rv>
  <rv s="8">
    <v>73</v>
    <v>Tagalog (0.475%)</v>
    <v>69</v>
    <v>3702</v>
    <v>3703</v>
    <v>Tagalog (0.475%)</v>
  </rv>
  <rv s="1">
    <fb>4.5777627900370774E-3</fb>
    <v>66</v>
  </rv>
  <rv s="8">
    <v>73</v>
    <v>German (0.458%)</v>
    <v>69</v>
    <v>3705</v>
    <v>1058</v>
    <v>German (0.458%)</v>
  </rv>
  <rv s="1">
    <fb>4.5640295016669665E-3</fb>
    <v>66</v>
  </rv>
  <rv s="8">
    <v>73</v>
    <v>French (0.456%)</v>
    <v>69</v>
    <v>3707</v>
    <v>136</v>
    <v>French (0.456%)</v>
  </rv>
  <rv s="1">
    <fb>3.9120252871431135E-3</fb>
    <v>66</v>
  </rv>
  <rv s="0">
    <v>-1879047936</v>
    <v>Vietnamese</v>
    <v>wjson{"t":"e","d":"Language","e":"Vietnamese::gw2r8"}</v>
    <v>en-US</v>
    <v>Languages</v>
  </rv>
  <rv s="8">
    <v>73</v>
    <v>Vietnamese (0.391%)</v>
    <v>69</v>
    <v>3709</v>
    <v>3710</v>
    <v>Vietnamese (0.391%)</v>
  </rv>
  <rv s="1">
    <fb>3.446401414785057E-3</fb>
    <v>66</v>
  </rv>
  <rv s="0">
    <v>-1879047936</v>
    <v>Korean</v>
    <v>wjson{"t":"e","d":"Language","e":"Korean::yz98n"}</v>
    <v>en-US</v>
    <v>Languages</v>
  </rv>
  <rv s="8">
    <v>73</v>
    <v>Korean (0.345%)</v>
    <v>69</v>
    <v>3712</v>
    <v>3713</v>
    <v>Korean (0.345%)</v>
  </rv>
  <rv s="1">
    <fb>3.2698305643121981E-3</fb>
    <v>66</v>
  </rv>
  <rv s="0">
    <v>-1879047936</v>
    <v>Cajun French</v>
    <v>wjson{"t":"e","d":"Language","e":"FrenchCajun::38p6n"}</v>
    <v>en-US</v>
    <v>Languages</v>
  </rv>
  <rv s="8">
    <v>73</v>
    <v>Cajun French (0.327%)</v>
    <v>69</v>
    <v>3715</v>
    <v>3716</v>
    <v>Cajun French (0.327%)</v>
  </rv>
  <rv s="8">
    <v>73</v>
    <v>Italian (0.327%)</v>
    <v>69</v>
    <v>3715</v>
    <v>1215</v>
    <v>Italian (0.327%)</v>
  </rv>
  <rv s="1">
    <fb>2.8875873713441022E-3</fb>
    <v>66</v>
  </rv>
  <rv s="8">
    <v>73</v>
    <v>Russian (0.289%)</v>
    <v>69</v>
    <v>3719</v>
    <v>744</v>
    <v>Russian (0.289%)</v>
  </rv>
  <rv s="1">
    <fb>2.6322136042713196E-3</fb>
    <v>66</v>
  </rv>
  <rv s="8">
    <v>73</v>
    <v>Japanese (0.263%)</v>
    <v>69</v>
    <v>3721</v>
    <v>139</v>
    <v>Japanese (0.263%)</v>
  </rv>
  <rv s="1">
    <fb>2.3284463448467164E-3</fb>
    <v>66</v>
  </rv>
  <rv s="0">
    <v>-1879047936</v>
    <v>Arabic</v>
    <v>wjson{"t":"e","d":"Language","e":"Arabic::3gqbv"}</v>
    <v>en-US</v>
    <v>Languages</v>
  </rv>
  <rv s="8">
    <v>73</v>
    <v>Arabic (0.233%)</v>
    <v>69</v>
    <v>3723</v>
    <v>3724</v>
    <v>Arabic (0.233%)</v>
  </rv>
  <rv s="1">
    <fb>2.2355831568202497E-3</fb>
    <v>66</v>
  </rv>
  <rv s="0">
    <v>-1879047936</v>
    <v>Portuguese</v>
    <v>wjson{"t":"e","d":"Language","e":"Portuguese::72qq5"}</v>
    <v>en-US</v>
    <v>Languages</v>
  </rv>
  <rv s="8">
    <v>73</v>
    <v>Portuguese (0.224%)</v>
    <v>69</v>
    <v>3726</v>
    <v>3727</v>
    <v>Portuguese (0.224%)</v>
  </rv>
  <rv s="1">
    <fb>2.1823306962498613E-3</fb>
    <v>66</v>
  </rv>
  <rv s="8">
    <v>73</v>
    <v>Polish (0.218%)</v>
    <v>69</v>
    <v>3729</v>
    <v>1055</v>
    <v>Polish (0.218%)</v>
  </rv>
  <rv s="1">
    <fb>1.9618983385873189E-3</fb>
    <v>66</v>
  </rv>
  <rv s="0">
    <v>-1879047936</v>
    <v>Hawai'i Creole English</v>
    <v>wjson{"t":"e","d":"Language","e":"HawaiiPidgin::3ws24"}</v>
    <v>en-US</v>
    <v>Languages</v>
  </rv>
  <rv s="8">
    <v>73</v>
    <v>Hawai'i Creole English (0.196%)</v>
    <v>69</v>
    <v>3731</v>
    <v>3732</v>
    <v>Hawai'i Creole English (0.196%)</v>
  </rv>
  <rv s="1">
    <fb>1.5835789422963976E-3</fb>
    <v>66</v>
  </rv>
  <rv s="0">
    <v>-1879047936</v>
    <v>Hindi</v>
    <v>wjson{"t":"e","d":"Language","e":"Hindi::9858j"}</v>
    <v>en-US</v>
    <v>Languages</v>
  </rv>
  <rv s="8">
    <v>73</v>
    <v>Hindi (0.158%)</v>
    <v>69</v>
    <v>3734</v>
    <v>3735</v>
    <v>Hindi (0.158%)</v>
  </rv>
  <rv s="1">
    <fb>1.2108182579648069E-3</fb>
    <v>66</v>
  </rv>
  <rv s="0">
    <v>-1879047936</v>
    <v>Yue Chinese</v>
    <v>wjson{"t":"e","d":"Language","e":"ChineseYue::4wggm"}</v>
    <v>en-US</v>
    <v>Languages</v>
  </rv>
  <rv s="8">
    <v>73</v>
    <v>Yue Chinese (0.121%)</v>
    <v>69</v>
    <v>3737</v>
    <v>3738</v>
    <v>Yue Chinese (0.121%)</v>
  </rv>
  <rv s="1">
    <fb>1.1176280868819093E-3</fb>
    <v>66</v>
  </rv>
  <rv s="0">
    <v>-1879047936</v>
    <v>Dari</v>
    <v>wjson{"t":"e","d":"Language","e":"Dari::7592r"}</v>
    <v>en-US</v>
    <v>Languages</v>
  </rv>
  <rv s="8">
    <v>73</v>
    <v>Dari (0.112%)</v>
    <v>69</v>
    <v>3740</v>
    <v>3741</v>
    <v>Dari (0.112%)</v>
  </rv>
  <rv s="8">
    <v>73</v>
    <v>Modern Greek (0.112%)</v>
    <v>69</v>
    <v>3740</v>
    <v>1218</v>
    <v>Modern Greek (0.112%)</v>
  </rv>
  <rv s="1">
    <fb>1.0244379157990117E-3</fb>
    <v>66</v>
  </rv>
  <rv s="0">
    <v>-1879047936</v>
    <v>Urdu</v>
    <v>wjson{"t":"e","d":"Language","e":"Urdu::3b357"}</v>
    <v>en-US</v>
    <v>Languages</v>
  </rv>
  <rv s="8">
    <v>73</v>
    <v>Urdu (0.102%)</v>
    <v>69</v>
    <v>3744</v>
    <v>3745</v>
    <v>Urdu (0.102%)</v>
  </rv>
  <rv s="1">
    <fb>8.3838455668964747E-4</fb>
    <v>67</v>
  </rv>
  <rv s="0">
    <v>-1879047936</v>
    <v>Gujarati</v>
    <v>wjson{"t":"e","d":"Language","e":"Gujarati::2gmjk"}</v>
    <v>en-US</v>
    <v>Languages</v>
  </rv>
  <rv s="8">
    <v>73</v>
    <v>Gujarati (0.084%)</v>
    <v>69</v>
    <v>3747</v>
    <v>3748</v>
    <v>Gujarati (0.084%)</v>
  </rv>
  <rv s="1">
    <fb>8.1745764107804954E-4</fb>
    <v>67</v>
  </rv>
  <rv s="0">
    <v>-1879047936</v>
    <v>Sea Island Creole English</v>
    <v>wjson{"t":"e","d":"Language","e":"SeaIslandCreoleEnglish::x6986"}</v>
    <v>en-US</v>
    <v>Languages</v>
  </rv>
  <rv s="8">
    <v>73</v>
    <v>Sea Island Creole English (0.082%)</v>
    <v>69</v>
    <v>3750</v>
    <v>3751</v>
    <v>Sea Island Creole English (0.082%)</v>
  </rv>
  <rv s="1">
    <fb>6.5200421452385232E-4</fb>
    <v>67</v>
  </rv>
  <rv s="0">
    <v>-1879047936</v>
    <v>Armenian</v>
    <v>wjson{"t":"e","d":"Language","e":"Armenian::f964n"}</v>
    <v>en-US</v>
    <v>Languages</v>
  </rv>
  <rv s="8">
    <v>73</v>
    <v>Armenian (0.065%)</v>
    <v>69</v>
    <v>3753</v>
    <v>3754</v>
    <v>Armenian (0.065%)</v>
  </rv>
  <rv s="0">
    <v>-1879047936</v>
    <v>Hebrew</v>
    <v>wjson{"t":"e","d":"Language","e":"Hebrew::4rfm5"}</v>
    <v>en-US</v>
    <v>Languages</v>
  </rv>
  <rv s="8">
    <v>73</v>
    <v>Hebrew (0.065%)</v>
    <v>69</v>
    <v>3753</v>
    <v>3756</v>
    <v>Hebrew (0.065%)</v>
  </rv>
  <rv s="0">
    <v>-1879047936</v>
    <v>Khmer</v>
    <v>wjson{"t":"e","d":"Language","e":"Khmer::bw44p"}</v>
    <v>en-US</v>
    <v>Languages</v>
  </rv>
  <rv s="8">
    <v>73</v>
    <v>Khmer (0.065%)</v>
    <v>69</v>
    <v>3753</v>
    <v>3758</v>
    <v>Khmer (0.065%)</v>
  </rv>
  <rv s="0">
    <v>-1879047936</v>
    <v>Panjabi</v>
    <v>wjson{"t":"e","d":"Language","e":"Panjabi::w5439"}</v>
    <v>en-US</v>
    <v>Languages</v>
  </rv>
  <rv s="8">
    <v>73</v>
    <v>Panjabi (0.065%)</v>
    <v>69</v>
    <v>3753</v>
    <v>3760</v>
    <v>Panjabi (0.065%)</v>
  </rv>
  <rv s="0">
    <v>-1879047936</v>
    <v>Ravula</v>
    <v>wjson{"t":"e","d":"Language","e":"Ravula::2jk84"}</v>
    <v>en-US</v>
    <v>Languages</v>
  </rv>
  <rv s="8">
    <v>73</v>
    <v>Ravula (0.065%)</v>
    <v>69</v>
    <v>3753</v>
    <v>3762</v>
    <v>Ravula (0.065%)</v>
  </rv>
  <rv s="1">
    <fb>5.5881404344095453E-4</fb>
    <v>67</v>
  </rv>
  <rv s="0">
    <v>-1879047936</v>
    <v>Lao</v>
    <v>wjson{"t":"e","d":"Language","e":"Lao::8vg3r"}</v>
    <v>en-US</v>
    <v>Languages</v>
  </rv>
  <rv s="8">
    <v>73</v>
    <v>Lao (0.056%)</v>
    <v>69</v>
    <v>3764</v>
    <v>3765</v>
    <v>Lao (0.056%)</v>
  </rv>
  <rv s="0">
    <v>-1879047936</v>
    <v>Central Huishui Hmong</v>
    <v>wjson{"t":"e","d":"Language","e":"MiaoCentralHuishui::t25t7"}</v>
    <v>en-US</v>
    <v>Languages</v>
  </rv>
  <rv s="8">
    <v>73</v>
    <v>Central Huishui Hmong (0.056%)</v>
    <v>69</v>
    <v>3764</v>
    <v>3767</v>
    <v>Central Huishui Hmong (0.056%)</v>
  </rv>
  <rv s="0">
    <v>-1879047936</v>
    <v>Navajo</v>
    <v>wjson{"t":"e","d":"Language","e":"Navajo::xs388"}</v>
    <v>en-US</v>
    <v>Languages</v>
  </rv>
  <rv s="8">
    <v>73</v>
    <v>Navajo (0.056%)</v>
    <v>69</v>
    <v>3764</v>
    <v>3769</v>
    <v>Navajo (0.056%)</v>
  </rv>
  <rv s="1">
    <fb>4.9176943755029729E-4</fb>
    <v>67</v>
  </rv>
  <rv s="8">
    <v>73</v>
    <v>Dutch (0.049%)</v>
    <v>69</v>
    <v>3771</v>
    <v>1225</v>
    <v>Dutch (0.049%)</v>
  </rv>
  <rv s="1">
    <fb>3.2698305643121981E-4</fb>
    <v>67</v>
  </rv>
  <rv s="0">
    <v>-1879047936</v>
    <v>American Sign Language</v>
    <v>wjson{"t":"e","d":"Language","e":"AmericanSignLanguage::n6vtc"}</v>
    <v>en-US</v>
    <v>Languages</v>
  </rv>
  <rv s="8">
    <v>73</v>
    <v>American Sign Language (0.033%)</v>
    <v>69</v>
    <v>3773</v>
    <v>3774</v>
    <v>American Sign Language (0.033%)</v>
  </rv>
  <rv s="8">
    <v>73</v>
    <v>Angloromani (0.033%)</v>
    <v>69</v>
    <v>3773</v>
    <v>127</v>
    <v>Angloromani (0.033%)</v>
  </rv>
  <rv s="1">
    <fb>2.7793559796653679E-4</fb>
    <v>67</v>
  </rv>
  <rv s="0">
    <v>-1879047936</v>
    <v>Pennsylvania German</v>
    <v>wjson{"t":"e","d":"Language","e":"GermanPennsylvania::ddtt2"}</v>
    <v>en-US</v>
    <v>Languages</v>
  </rv>
  <rv s="8">
    <v>73</v>
    <v>Pennsylvania German (0.028%)</v>
    <v>69</v>
    <v>3777</v>
    <v>3778</v>
    <v>Pennsylvania German (0.028%)</v>
  </rv>
  <rv s="1">
    <fb>1.9618983385873178E-4</fb>
    <v>67</v>
  </rv>
  <rv s="0">
    <v>-1879047936</v>
    <v>Louisiana Creole</v>
    <v>wjson{"t":"e","d":"Language","e":"LouisianaCreole::4h664"}</v>
    <v>en-US</v>
    <v>Languages</v>
  </rv>
  <rv s="8">
    <v>73</v>
    <v>Louisiana Creole (0.02%)</v>
    <v>69</v>
    <v>3780</v>
    <v>3781</v>
    <v>Louisiana Creole (0.02%)</v>
  </rv>
  <rv s="2">
    <v>263</v>
  </rv>
  <rv s="0">
    <v>536871168</v>
    <v>New York City</v>
    <v>wjson{"t":"e","d":"City","e":["NewYork","NewYork","UnitedStates"]}</v>
    <v>en-US</v>
    <v>City</v>
  </rv>
  <rv s="0">
    <v>536871168</v>
    <v>Los Angeles</v>
    <v>wjson{"t":"e","d":"City","e":["LosAngeles","California","UnitedStates"]}</v>
    <v>en-US</v>
    <v>City</v>
  </rv>
  <rv s="0">
    <v>536871168</v>
    <v>Chicago</v>
    <v>wjson{"t":"e","d":"City","e":["Chicago","Illinois","UnitedStates"]}</v>
    <v>en-US</v>
    <v>City</v>
  </rv>
  <rv s="0">
    <v>536871168</v>
    <v>Houston</v>
    <v>wjson{"t":"e","d":"City","e":["Houston","Texas","UnitedStates"]}</v>
    <v>en-US</v>
    <v>City</v>
  </rv>
  <rv s="0">
    <v>536871168</v>
    <v>Phoenix</v>
    <v>wjson{"t":"e","d":"City","e":["Phoenix","Arizona","UnitedStates"]}</v>
    <v>en-US</v>
    <v>City</v>
  </rv>
  <rv s="2">
    <v>264</v>
  </rv>
  <rv s="1">
    <fb>80.099999999999994</fb>
    <v>66</v>
  </rv>
  <rv s="4">
    <v>82</v>
    <v>10</v>
    <v>32</v>
    <v>1</v>
    <v>location map</v>
  </rv>
  <rv s="1">
    <fb>1.4186400508880613E-2</fb>
    <v>74</v>
  </rv>
  <rv s="1">
    <fb>37.621000000000002</fb>
    <v>66</v>
  </rv>
  <rv s="1">
    <fb>422000000</fb>
    <v>26</v>
  </rv>
  <rv s="2">
    <v>265</v>
  </rv>
  <rv s="1">
    <fb>2.5899999999999999E-3</fb>
    <v>75</v>
  </rv>
  <rv s="1">
    <fb>329064917</fb>
    <v>26</v>
  </rv>
  <rv s="1">
    <fb>35.973522260921698</fb>
    <v>66</v>
  </rv>
  <rv s="1">
    <fb>0.47395353937329199</fb>
    <v>70</v>
  </rv>
  <rv s="1">
    <fb>25123677</fb>
    <v>26</v>
  </rv>
  <rv s="1">
    <fb>14.19857</fb>
    <v>66</v>
  </rv>
  <rv s="1">
    <fb>4.9617399999999999E-2</fb>
    <v>74</v>
  </rv>
  <rv s="1">
    <fb>18318722096911.199</fb>
    <v>71</v>
  </rv>
  <rv s="0">
    <v>536871168</v>
    <v>Alabama, United States</v>
    <v>wjson{"t":"e","d":"AdministrativeDivision","e":["Alabama","UnitedStates"]}</v>
    <v>en-US</v>
    <v>City</v>
  </rv>
  <rv s="0">
    <v>536871168</v>
    <v>Alaska, United States</v>
    <v>wjson{"t":"e","d":"AdministrativeDivision","e":["Alaska","UnitedStates"]}</v>
    <v>en-US</v>
    <v>City</v>
  </rv>
  <rv s="0">
    <v>536871168</v>
    <v>Arizona, United States</v>
    <v>wjson{"t":"e","d":"AdministrativeDivision","e":["Arizona","UnitedStates"]}</v>
    <v>en-US</v>
    <v>City</v>
  </rv>
  <rv s="0">
    <v>536871168</v>
    <v>Arkansas, United States</v>
    <v>wjson{"t":"e","d":"AdministrativeDivision","e":["Arkansas","UnitedStates"]}</v>
    <v>en-US</v>
    <v>City</v>
  </rv>
  <rv s="0">
    <v>536871168</v>
    <v>California, United States</v>
    <v>wjson{"t":"e","d":"AdministrativeDivision","e":["California","UnitedStates"]}</v>
    <v>en-US</v>
    <v>City</v>
  </rv>
  <rv s="0">
    <v>536871168</v>
    <v>Colorado, United States</v>
    <v>wjson{"t":"e","d":"AdministrativeDivision","e":["Colorado","UnitedStates"]}</v>
    <v>en-US</v>
    <v>City</v>
  </rv>
  <rv s="0">
    <v>536871168</v>
    <v>Connecticut, United States</v>
    <v>wjson{"t":"e","d":"AdministrativeDivision","e":["Connecticut","UnitedStates"]}</v>
    <v>en-US</v>
    <v>City</v>
  </rv>
  <rv s="0">
    <v>536871168</v>
    <v>Delaware, United States</v>
    <v>wjson{"t":"e","d":"AdministrativeDivision","e":["Delaware","UnitedStates"]}</v>
    <v>en-US</v>
    <v>City</v>
  </rv>
  <rv s="0">
    <v>536871168</v>
    <v>District of Columbia, United States</v>
    <v>wjson{"t":"e","d":"AdministrativeDivision","e":["DistrictOfColumbia","UnitedStates"]}</v>
    <v>en-US</v>
    <v>City</v>
  </rv>
  <rv s="0">
    <v>536871168</v>
    <v>Florida, United States</v>
    <v>wjson{"t":"e","d":"AdministrativeDivision","e":["Florida","UnitedStates"]}</v>
    <v>en-US</v>
    <v>City</v>
  </rv>
  <rv s="0">
    <v>536871168</v>
    <v>Georgia, United States</v>
    <v>wjson{"t":"e","d":"AdministrativeDivision","e":["Georgia","UnitedStates"]}</v>
    <v>en-US</v>
    <v>City</v>
  </rv>
  <rv s="0">
    <v>536871168</v>
    <v>Hawaii, United States</v>
    <v>wjson{"t":"e","d":"AdministrativeDivision","e":["Hawaii","UnitedStates"]}</v>
    <v>en-US</v>
    <v>City</v>
  </rv>
  <rv s="0">
    <v>536871168</v>
    <v>Idaho, United States</v>
    <v>wjson{"t":"e","d":"AdministrativeDivision","e":["Idaho","UnitedStates"]}</v>
    <v>en-US</v>
    <v>City</v>
  </rv>
  <rv s="0">
    <v>536871168</v>
    <v>Illinois, United States</v>
    <v>wjson{"t":"e","d":"AdministrativeDivision","e":["Illinois","UnitedStates"]}</v>
    <v>en-US</v>
    <v>City</v>
  </rv>
  <rv s="0">
    <v>536871168</v>
    <v>Indiana, United States</v>
    <v>wjson{"t":"e","d":"AdministrativeDivision","e":["Indiana","UnitedStates"]}</v>
    <v>en-US</v>
    <v>City</v>
  </rv>
  <rv s="0">
    <v>536871168</v>
    <v>Iowa, United States</v>
    <v>wjson{"t":"e","d":"AdministrativeDivision","e":["Iowa","UnitedStates"]}</v>
    <v>en-US</v>
    <v>City</v>
  </rv>
  <rv s="0">
    <v>536871168</v>
    <v>Kansas, United States</v>
    <v>wjson{"t":"e","d":"AdministrativeDivision","e":["Kansas","UnitedStates"]}</v>
    <v>en-US</v>
    <v>City</v>
  </rv>
  <rv s="0">
    <v>536871168</v>
    <v>Kentucky, United States</v>
    <v>wjson{"t":"e","d":"AdministrativeDivision","e":["Kentucky","UnitedStates"]}</v>
    <v>en-US</v>
    <v>City</v>
  </rv>
  <rv s="0">
    <v>536871168</v>
    <v>Louisiana, United States</v>
    <v>wjson{"t":"e","d":"AdministrativeDivision","e":["Louisiana","UnitedStates"]}</v>
    <v>en-US</v>
    <v>City</v>
  </rv>
  <rv s="0">
    <v>536871168</v>
    <v>Maine, United States</v>
    <v>wjson{"t":"e","d":"AdministrativeDivision","e":["Maine","UnitedStates"]}</v>
    <v>en-US</v>
    <v>City</v>
  </rv>
  <rv s="0">
    <v>536871168</v>
    <v>Maryland, United States</v>
    <v>wjson{"t":"e","d":"AdministrativeDivision","e":["Maryland","UnitedStates"]}</v>
    <v>en-US</v>
    <v>City</v>
  </rv>
  <rv s="0">
    <v>536871168</v>
    <v>Massachusetts, United States</v>
    <v>wjson{"t":"e","d":"AdministrativeDivision","e":["Massachusetts","UnitedStates"]}</v>
    <v>en-US</v>
    <v>City</v>
  </rv>
  <rv s="0">
    <v>536871168</v>
    <v>Michigan, United States</v>
    <v>wjson{"t":"e","d":"AdministrativeDivision","e":["Michigan","UnitedStates"]}</v>
    <v>en-US</v>
    <v>City</v>
  </rv>
  <rv s="0">
    <v>536871168</v>
    <v>Minnesota, United States</v>
    <v>wjson{"t":"e","d":"AdministrativeDivision","e":["Minnesota","UnitedStates"]}</v>
    <v>en-US</v>
    <v>City</v>
  </rv>
  <rv s="0">
    <v>536871168</v>
    <v>Mississippi, United States</v>
    <v>wjson{"t":"e","d":"AdministrativeDivision","e":["Mississippi","UnitedStates"]}</v>
    <v>en-US</v>
    <v>City</v>
  </rv>
  <rv s="0">
    <v>536871168</v>
    <v>Missouri, United States</v>
    <v>wjson{"t":"e","d":"AdministrativeDivision","e":["Missouri","UnitedStates"]}</v>
    <v>en-US</v>
    <v>City</v>
  </rv>
  <rv s="0">
    <v>536871168</v>
    <v>Montana, United States</v>
    <v>wjson{"t":"e","d":"AdministrativeDivision","e":["Montana","UnitedStates"]}</v>
    <v>en-US</v>
    <v>City</v>
  </rv>
  <rv s="0">
    <v>536871168</v>
    <v>Nebraska, United States</v>
    <v>wjson{"t":"e","d":"AdministrativeDivision","e":["Nebraska","UnitedStates"]}</v>
    <v>en-US</v>
    <v>City</v>
  </rv>
  <rv s="0">
    <v>536871168</v>
    <v>Nevada, United States</v>
    <v>wjson{"t":"e","d":"AdministrativeDivision","e":["Nevada","UnitedStates"]}</v>
    <v>en-US</v>
    <v>City</v>
  </rv>
  <rv s="0">
    <v>536871168</v>
    <v>New Hampshire, United States</v>
    <v>wjson{"t":"e","d":"AdministrativeDivision","e":["NewHampshire","UnitedStates"]}</v>
    <v>en-US</v>
    <v>City</v>
  </rv>
  <rv s="0">
    <v>536871168</v>
    <v>New Jersey, United States</v>
    <v>wjson{"t":"e","d":"AdministrativeDivision","e":["NewJersey","UnitedStates"]}</v>
    <v>en-US</v>
    <v>City</v>
  </rv>
  <rv s="0">
    <v>536871168</v>
    <v>New Mexico, United States</v>
    <v>wjson{"t":"e","d":"AdministrativeDivision","e":["NewMexico","UnitedStates"]}</v>
    <v>en-US</v>
    <v>City</v>
  </rv>
  <rv s="0">
    <v>536871168</v>
    <v>New York, United States</v>
    <v>wjson{"t":"e","d":"AdministrativeDivision","e":["NewYork","UnitedStates"]}</v>
    <v>en-US</v>
    <v>City</v>
  </rv>
  <rv s="0">
    <v>536871168</v>
    <v>North Carolina, United States</v>
    <v>wjson{"t":"e","d":"AdministrativeDivision","e":["NorthCarolina","UnitedStates"]}</v>
    <v>en-US</v>
    <v>City</v>
  </rv>
  <rv s="0">
    <v>536871168</v>
    <v>North Dakota, United States</v>
    <v>wjson{"t":"e","d":"AdministrativeDivision","e":["NorthDakota","UnitedStates"]}</v>
    <v>en-US</v>
    <v>City</v>
  </rv>
  <rv s="0">
    <v>536871168</v>
    <v>Ohio, United States</v>
    <v>wjson{"t":"e","d":"AdministrativeDivision","e":["Ohio","UnitedStates"]}</v>
    <v>en-US</v>
    <v>City</v>
  </rv>
  <rv s="0">
    <v>536871168</v>
    <v>Oklahoma, United States</v>
    <v>wjson{"t":"e","d":"AdministrativeDivision","e":["Oklahoma","UnitedStates"]}</v>
    <v>en-US</v>
    <v>City</v>
  </rv>
  <rv s="0">
    <v>536871168</v>
    <v>Oregon, United States</v>
    <v>wjson{"t":"e","d":"AdministrativeDivision","e":["Oregon","UnitedStates"]}</v>
    <v>en-US</v>
    <v>City</v>
  </rv>
  <rv s="0">
    <v>536871168</v>
    <v>Pennsylvania, United States</v>
    <v>wjson{"t":"e","d":"AdministrativeDivision","e":["Pennsylvania","UnitedStates"]}</v>
    <v>en-US</v>
    <v>City</v>
  </rv>
  <rv s="0">
    <v>536871168</v>
    <v>Rhode Island, United States</v>
    <v>wjson{"t":"e","d":"AdministrativeDivision","e":["RhodeIsland","UnitedStates"]}</v>
    <v>en-US</v>
    <v>City</v>
  </rv>
  <rv s="0">
    <v>536871168</v>
    <v>South Carolina, United States</v>
    <v>wjson{"t":"e","d":"AdministrativeDivision","e":["SouthCarolina","UnitedStates"]}</v>
    <v>en-US</v>
    <v>City</v>
  </rv>
  <rv s="0">
    <v>536871168</v>
    <v>South Dakota, United States</v>
    <v>wjson{"t":"e","d":"AdministrativeDivision","e":["SouthDakota","UnitedStates"]}</v>
    <v>en-US</v>
    <v>City</v>
  </rv>
  <rv s="0">
    <v>536871168</v>
    <v>Tennessee, United States</v>
    <v>wjson{"t":"e","d":"AdministrativeDivision","e":["Tennessee","UnitedStates"]}</v>
    <v>en-US</v>
    <v>City</v>
  </rv>
  <rv s="0">
    <v>536871168</v>
    <v>Texas, United States</v>
    <v>wjson{"t":"e","d":"AdministrativeDivision","e":["Texas","UnitedStates"]}</v>
    <v>en-US</v>
    <v>City</v>
  </rv>
  <rv s="0">
    <v>536871168</v>
    <v>Utah, United States</v>
    <v>wjson{"t":"e","d":"AdministrativeDivision","e":["Utah","UnitedStates"]}</v>
    <v>en-US</v>
    <v>City</v>
  </rv>
  <rv s="0">
    <v>536871168</v>
    <v>Vermont, United States</v>
    <v>wjson{"t":"e","d":"AdministrativeDivision","e":["Vermont","UnitedStates"]}</v>
    <v>en-US</v>
    <v>City</v>
  </rv>
  <rv s="0">
    <v>536871168</v>
    <v>Virginia, United States</v>
    <v>wjson{"t":"e","d":"AdministrativeDivision","e":["Virginia","UnitedStates"]}</v>
    <v>en-US</v>
    <v>City</v>
  </rv>
  <rv s="0">
    <v>536871168</v>
    <v>Washington, United States</v>
    <v>wjson{"t":"e","d":"AdministrativeDivision","e":["Washington","UnitedStates"]}</v>
    <v>en-US</v>
    <v>City</v>
  </rv>
  <rv s="0">
    <v>536871168</v>
    <v>West Virginia, United States</v>
    <v>wjson{"t":"e","d":"AdministrativeDivision","e":["WestVirginia","UnitedStates"]}</v>
    <v>en-US</v>
    <v>City</v>
  </rv>
  <rv s="0">
    <v>536871168</v>
    <v>Wisconsin, United States</v>
    <v>wjson{"t":"e","d":"AdministrativeDivision","e":["Wisconsin","UnitedStates"]}</v>
    <v>en-US</v>
    <v>City</v>
  </rv>
  <rv s="0">
    <v>536871168</v>
    <v>Wyoming, United States</v>
    <v>wjson{"t":"e","d":"AdministrativeDivision","e":["Wyoming","UnitedStates"]}</v>
    <v>en-US</v>
    <v>City</v>
  </rv>
  <rv s="2">
    <v>266</v>
  </rv>
  <rv s="1">
    <fb>0.84120809510259809</fb>
    <v>70</v>
  </rv>
  <rv s="9">
    <v>76</v>
    <v>Christianity (84.121%)</v>
    <v>69</v>
    <v>3856</v>
    <v>Christianity (84.121%)</v>
    <v>Christianity</v>
  </rv>
  <rv s="1">
    <fb>1.9211599473189223E-2</fb>
    <v>28</v>
  </rv>
  <rv s="9">
    <v>76</v>
    <v>Judaism (1.921%)</v>
    <v>69</v>
    <v>3858</v>
    <v>Judaism (1.921%)</v>
    <v>Judaism</v>
  </rv>
  <rv s="1">
    <fb>1.5521389027710239E-2</fb>
    <v>28</v>
  </rv>
  <rv s="9">
    <v>76</v>
    <v>Islam (1.552%)</v>
    <v>69</v>
    <v>3860</v>
    <v>Islam (1.552%)</v>
    <v>Islam</v>
  </rv>
  <rv s="1">
    <fb>9.0699707665600187E-3</fb>
    <v>75</v>
  </rv>
  <rv s="9">
    <v>76</v>
    <v>Buddhism (0.907%)</v>
    <v>69</v>
    <v>3862</v>
    <v>Buddhism (0.907%)</v>
    <v>Buddhism</v>
  </rv>
  <rv s="1">
    <fb>3.8588591384031206E-3</fb>
    <v>75</v>
  </rv>
  <rv s="9">
    <v>76</v>
    <v>Ethnic religions (0.386%)</v>
    <v>69</v>
    <v>3864</v>
    <v>Ethnic religions (0.386%)</v>
    <v>ethnic religions</v>
  </rv>
  <rv s="1">
    <fb>3.8123983415935233E-3</fb>
    <v>75</v>
  </rv>
  <rv s="9">
    <v>76</v>
    <v>Hinduism (0.381%)</v>
    <v>69</v>
    <v>3866</v>
    <v>Hinduism (0.381%)</v>
    <v>Hinduism</v>
  </rv>
  <rv s="1">
    <fb>2.7638508150880218E-3</fb>
    <v>75</v>
  </rv>
  <rv s="9">
    <v>76</v>
    <v>Bahá'í Faith (0.276%)</v>
    <v>69</v>
    <v>3868</v>
    <v>Bahá'í Faith (0.276%)</v>
    <v>Bahá'í Faith</v>
  </rv>
  <rv s="1">
    <fb>8.9999962738041006E-4</fb>
    <v>77</v>
  </rv>
  <rv s="9">
    <v>76</v>
    <v>Sikhism (0.09%)</v>
    <v>69</v>
    <v>3870</v>
    <v>Sikhism (0.09%)</v>
    <v>Sikhism</v>
  </rv>
  <rv s="1">
    <fb>4.9724717779155777E-4</fb>
    <v>77</v>
  </rv>
  <rv s="9">
    <v>76</v>
    <v>Spiritism (0.05%)</v>
    <v>69</v>
    <v>3872</v>
    <v>Spiritism (0.05%)</v>
    <v>Spiritism</v>
  </rv>
  <rv s="1">
    <fb>2.890001543871614E-4</fb>
    <v>77</v>
  </rv>
  <rv s="9">
    <v>76</v>
    <v>Chinese Universism (0.029%)</v>
    <v>69</v>
    <v>3874</v>
    <v>Chinese Universism (0.029%)</v>
    <v>Chinese Universism</v>
  </rv>
  <rv s="1">
    <fb>2.0197114963162221E-4</fb>
    <v>77</v>
  </rv>
  <rv s="9">
    <v>76</v>
    <v>Shinto (0.02%)</v>
    <v>69</v>
    <v>3876</v>
    <v>Shinto (0.02%)</v>
    <v>Shinto</v>
  </rv>
  <rv s="1">
    <fb>1.893994046125546E-4</fb>
    <v>77</v>
  </rv>
  <rv s="9">
    <v>76</v>
    <v>Zoroastrianism (0.019%)</v>
    <v>69</v>
    <v>3878</v>
    <v>Zoroastrianism (0.019%)</v>
    <v>Zoroastrianism</v>
  </rv>
  <rv s="1">
    <fb>4.0001612862897569E-5</fb>
    <v>97</v>
  </rv>
  <rv s="9">
    <v>76</v>
    <v>Taoism (0.004%)</v>
    <v>69</v>
    <v>3880</v>
    <v>Taoism (0.004%)</v>
    <v>Taoism</v>
  </rv>
  <rv s="1">
    <fb>2.5500111649227569E-5</fb>
    <v>97</v>
  </rv>
  <rv s="9">
    <v>76</v>
    <v>Jainism (0.003%)</v>
    <v>69</v>
    <v>3882</v>
    <v>Jainism (0.003%)</v>
    <v>Jainism</v>
  </rv>
  <rv s="2">
    <v>267</v>
  </rv>
  <rv s="1">
    <fb>24787964</fb>
    <v>26</v>
  </rv>
  <rv s="1">
    <fb>14.62452</fb>
    <v>66</v>
  </rv>
  <rv s="1">
    <fb>40706354</fb>
    <v>26</v>
  </rv>
  <rv s="1">
    <fb>8893</fb>
    <v>27</v>
  </rv>
  <rv s="10">
    <v>78</v>
    <v>Canada (8893. km)</v>
    <v>69</v>
    <v>79</v>
    <v>3649</v>
    <v>3888</v>
    <v>Canada (8893. km)</v>
  </rv>
  <rv s="10">
    <v>78</v>
    <v>Mexico (3141. km)</v>
    <v>69</v>
    <v>79</v>
    <v>3237</v>
    <v>3625</v>
    <v>Mexico (3141. km)</v>
  </rv>
  <rv s="2">
    <v>268</v>
  </rv>
  <rv s="1">
    <fb>109961000</fb>
    <v>26</v>
  </rv>
  <rv s="1">
    <fb>21016126</fb>
    <v>26</v>
  </rv>
  <rv s="2">
    <v>269</v>
  </rv>
  <rv s="1">
    <fb>9631420</fb>
    <v>26</v>
  </rv>
  <rv s="1">
    <fb>6489077.785344</fb>
    <v>26</v>
  </rv>
  <rv s="1">
    <fb>49911641</fb>
    <v>26</v>
  </rv>
  <rv s="1">
    <fb>3464410</fb>
    <v>26</v>
  </rv>
  <rv s="1">
    <fb>254403082</fb>
    <v>26</v>
  </rv>
  <rv s="1">
    <fb>840</fb>
    <v>26</v>
  </rv>
  <rv s="1">
    <fb>3.68199992179871E-2</fb>
    <v>74</v>
  </rv>
  <rv s="32">
    <v>#VALUE!</v>
    <v>en-US</v>
    <v>wjson{"t":"e","d":"Country","e":"UnitedStates"}</v>
    <v>536871168</v>
    <v>1</v>
    <v>91</v>
    <v>132</v>
    <v>United States</v>
    <v>8</v>
    <v>49</v>
    <v>City</v>
    <v>10</v>
    <v>50</v>
    <v>64</v>
    <v>3643</v>
    <v>3644</v>
    <v>3645</v>
    <v>3646</v>
    <v>3647</v>
    <v>3648</v>
    <v>3650</v>
    <v>1</v>
    <v>3651</v>
    <v>3652</v>
    <v>3653</v>
    <v>US</v>
    <v>3660</v>
    <v>3661</v>
    <v>3662</v>
    <v>3663</v>
    <v>3664</v>
    <v>3679</v>
    <v>3680</v>
    <v>3681</v>
    <v>United States of America</v>
    <v>3682</v>
    <v>3683</v>
    <v>3684</v>
    <v>3685</v>
    <v>3686</v>
    <v>3687</v>
    <v>3688</v>
    <v>3689</v>
    <v>1358</v>
    <v>3690</v>
    <v>1884</v>
    <v>.us</v>
    <v>3691</v>
    <v>3692</v>
    <v>UNITED STATES</v>
    <v>3693</v>
    <v>3694</v>
    <v>3783</v>
    <v>3789</v>
    <v>USA</v>
    <v>3790</v>
    <v>148</v>
    <v>3791</v>
    <v>3792</v>
    <v>3793</v>
    <v>3794</v>
    <v>United States</v>
    <v>American</v>
    <v>3795</v>
    <v>3796</v>
    <v>3797</v>
    <v>3798</v>
    <v>3799</v>
    <v>3800</v>
    <v>3801</v>
    <v>3802</v>
    <v>3803</v>
    <v>3855</v>
    <v>3884</v>
    <v>3885</v>
    <v>3886</v>
    <v>3887</v>
    <v>3891</v>
    <v>3892</v>
    <v>3893</v>
    <v>3894</v>
    <v>3895</v>
    <v>3896</v>
    <v>3897</v>
    <v>3898</v>
    <v>3899</v>
    <v>USA</v>
    <v>3900</v>
    <v>3901</v>
    <v>United States</v>
    <v>The United States of America (USA), commonly known as the United States (U.S.</v>
    <v>country/region</v>
  </rv>
  <rv s="0">
    <v>1073742080</v>
    <v>chromium</v>
    <v>wjson{"t":"e","d":"Element","e":"Chromium"}</v>
    <v>en-US</v>
    <v>Atom</v>
  </rv>
  <rv s="1">
    <fb>51.996099999999998</fb>
    <v>66</v>
  </rv>
  <rv s="1">
    <fb>24</fb>
    <v>26</v>
  </rv>
  <rv s="1">
    <fb>2671</fb>
    <v>26</v>
  </rv>
  <rv s="1">
    <fb>139</fb>
    <v>26</v>
  </rv>
  <rv s="1">
    <fb>1.3999999999999999E-2</fb>
    <v>25</v>
  </rv>
  <rv s="1">
    <fb>7.19</fb>
    <v>25</v>
  </rv>
  <rv s="2">
    <v>270</v>
  </rv>
  <rv s="1">
    <fb>7900000</fb>
    <v>26</v>
  </rv>
  <rv s="1">
    <fb>64.3</fb>
    <v>29</v>
  </rv>
  <rv s="1">
    <fb>1.66</fb>
    <v>27</v>
  </rv>
  <rv s="3">
    <v>83</v>
    <v>10</v>
    <v>0</v>
    <v>image of chromium</v>
  </rv>
  <rv s="0">
    <v>1073742080</v>
    <v>chromium-42</v>
    <v>wjson{"t":"e","d":"Isotope","e":"Chromium42"}</v>
    <v>en-US</v>
    <v>Atom</v>
  </rv>
  <rv s="0">
    <v>1073742080</v>
    <v>chromium-43</v>
    <v>wjson{"t":"e","d":"Isotope","e":"Chromium43"}</v>
    <v>en-US</v>
    <v>Atom</v>
  </rv>
  <rv s="0">
    <v>1073742080</v>
    <v>chromium-44</v>
    <v>wjson{"t":"e","d":"Isotope","e":"Chromium44"}</v>
    <v>en-US</v>
    <v>Atom</v>
  </rv>
  <rv s="0">
    <v>1073742080</v>
    <v>chromium-45</v>
    <v>wjson{"t":"e","d":"Isotope","e":"Chromium45"}</v>
    <v>en-US</v>
    <v>Atom</v>
  </rv>
  <rv s="0">
    <v>1073742080</v>
    <v>chromium-46</v>
    <v>wjson{"t":"e","d":"Isotope","e":"Chromium46"}</v>
    <v>en-US</v>
    <v>Atom</v>
  </rv>
  <rv s="0">
    <v>1073742080</v>
    <v>chromium-47</v>
    <v>wjson{"t":"e","d":"Isotope","e":"Chromium47"}</v>
    <v>en-US</v>
    <v>Atom</v>
  </rv>
  <rv s="0">
    <v>1073742080</v>
    <v>chromium-48</v>
    <v>wjson{"t":"e","d":"Isotope","e":"Chromium48"}</v>
    <v>en-US</v>
    <v>Atom</v>
  </rv>
  <rv s="0">
    <v>1073742080</v>
    <v>chromium-49</v>
    <v>wjson{"t":"e","d":"Isotope","e":"Chromium49"}</v>
    <v>en-US</v>
    <v>Atom</v>
  </rv>
  <rv s="0">
    <v>1073742080</v>
    <v>chromium-50</v>
    <v>wjson{"t":"e","d":"Isotope","e":"Chromium50"}</v>
    <v>en-US</v>
    <v>Atom</v>
  </rv>
  <rv s="0">
    <v>1073742080</v>
    <v>chromium-51</v>
    <v>wjson{"t":"e","d":"Isotope","e":"Chromium51"}</v>
    <v>en-US</v>
    <v>Atom</v>
  </rv>
  <rv s="0">
    <v>1073742080</v>
    <v>chromium-52</v>
    <v>wjson{"t":"e","d":"Isotope","e":"Chromium52"}</v>
    <v>en-US</v>
    <v>Atom</v>
  </rv>
  <rv s="0">
    <v>1073742080</v>
    <v>chromium-53</v>
    <v>wjson{"t":"e","d":"Isotope","e":"Chromium53"}</v>
    <v>en-US</v>
    <v>Atom</v>
  </rv>
  <rv s="0">
    <v>1073742080</v>
    <v>chromium-54</v>
    <v>wjson{"t":"e","d":"Isotope","e":"Chromium54"}</v>
    <v>en-US</v>
    <v>Atom</v>
  </rv>
  <rv s="0">
    <v>1073742080</v>
    <v>chromium-55</v>
    <v>wjson{"t":"e","d":"Isotope","e":"Chromium55"}</v>
    <v>en-US</v>
    <v>Atom</v>
  </rv>
  <rv s="0">
    <v>1073742080</v>
    <v>chromium-56</v>
    <v>wjson{"t":"e","d":"Isotope","e":"Chromium56"}</v>
    <v>en-US</v>
    <v>Atom</v>
  </rv>
  <rv s="0">
    <v>1073742080</v>
    <v>chromium-57</v>
    <v>wjson{"t":"e","d":"Isotope","e":"Chromium57"}</v>
    <v>en-US</v>
    <v>Atom</v>
  </rv>
  <rv s="0">
    <v>1073742080</v>
    <v>chromium-58</v>
    <v>wjson{"t":"e","d":"Isotope","e":"Chromium58"}</v>
    <v>en-US</v>
    <v>Atom</v>
  </rv>
  <rv s="0">
    <v>1073742080</v>
    <v>chromium-59</v>
    <v>wjson{"t":"e","d":"Isotope","e":"Chromium59"}</v>
    <v>en-US</v>
    <v>Atom</v>
  </rv>
  <rv s="0">
    <v>1073742080</v>
    <v>chromium-60</v>
    <v>wjson{"t":"e","d":"Isotope","e":"Chromium60"}</v>
    <v>en-US</v>
    <v>Atom</v>
  </rv>
  <rv s="0">
    <v>1073742080</v>
    <v>chromium-61</v>
    <v>wjson{"t":"e","d":"Isotope","e":"Chromium61"}</v>
    <v>en-US</v>
    <v>Atom</v>
  </rv>
  <rv s="0">
    <v>1073742080</v>
    <v>chromium-62</v>
    <v>wjson{"t":"e","d":"Isotope","e":"Chromium62"}</v>
    <v>en-US</v>
    <v>Atom</v>
  </rv>
  <rv s="0">
    <v>1073742080</v>
    <v>chromium-63</v>
    <v>wjson{"t":"e","d":"Isotope","e":"Chromium63"}</v>
    <v>en-US</v>
    <v>Atom</v>
  </rv>
  <rv s="0">
    <v>1073742080</v>
    <v>chromium-64</v>
    <v>wjson{"t":"e","d":"Isotope","e":"Chromium64"}</v>
    <v>en-US</v>
    <v>Atom</v>
  </rv>
  <rv s="0">
    <v>1073742080</v>
    <v>chromium-65</v>
    <v>wjson{"t":"e","d":"Isotope","e":"Chromium65"}</v>
    <v>en-US</v>
    <v>Atom</v>
  </rv>
  <rv s="0">
    <v>1073742080</v>
    <v>chromium-66</v>
    <v>wjson{"t":"e","d":"Isotope","e":"Chromium66"}</v>
    <v>en-US</v>
    <v>Atom</v>
  </rv>
  <rv s="0">
    <v>1073742080</v>
    <v>chromium-67</v>
    <v>wjson{"t":"e","d":"Isotope","e":"Chromium67"}</v>
    <v>en-US</v>
    <v>Atom</v>
  </rv>
  <rv s="2">
    <v>271</v>
  </rv>
  <rv s="1">
    <fb>291</fb>
    <v>26</v>
  </rv>
  <rv s="2">
    <v>272</v>
  </rv>
  <rv s="1">
    <fb>4.4500000000000001E-8</fb>
    <v>30</v>
  </rv>
  <rv s="1">
    <fb>1907</fb>
    <v>26</v>
  </rv>
  <rv s="1">
    <fb>2.3140000000000001E-9</fb>
    <v>33</v>
  </rv>
  <rv s="1">
    <fb>6.0000000000023142E-8</fb>
    <v>77</v>
  </rv>
  <rv s="4">
    <v>84</v>
    <v>10</v>
    <v>32</v>
    <v>1</v>
    <v>periodic table location</v>
  </rv>
  <rv s="1">
    <fb>1.299999999999869E-7</fb>
    <v>33</v>
  </rv>
  <rv s="2">
    <v>273</v>
  </rv>
  <rv s="1">
    <fb>1.4999999999999985E-3</fb>
    <v>66</v>
  </rv>
  <rv s="2">
    <v>274</v>
  </rv>
  <rv s="1">
    <fb>3.1770000000000002E-4</fb>
    <v>28</v>
  </rv>
  <rv s="22">
    <v>#VALUE!</v>
    <v>en-US</v>
    <v>wjson{"t":"e","d":"Element","e":"Chromium"}</v>
    <v>1073742080</v>
    <v>1</v>
    <v>106</v>
    <v>107</v>
    <v>chromium</v>
    <v>8</v>
    <v>9</v>
    <v>Atom</v>
    <v>10</v>
    <v>108</v>
    <v>24</v>
    <v>3904</v>
    <v>3905</v>
    <v>2310</v>
    <v>Cr</v>
    <v>d</v>
    <v>3906</v>
    <v>CAS7440-47-3</v>
    <v>3907</v>
    <v>3908</v>
    <v>3909</v>
    <v>3910</v>
    <v>2257</v>
    <v>1780</v>
    <v>3911</v>
    <v>3912</v>
    <v>3913</v>
    <v>2349</v>
    <v>2215</v>
    <v>3914</v>
    <v>2217</v>
    <v>3941</v>
    <v>235</v>
    <v>3943</v>
    <v>3944</v>
    <v>3945</v>
    <v>2386</v>
    <v>3946</v>
    <v>chromium</v>
    <v>3905</v>
    <v>3947</v>
    <v>2247</v>
    <v>3948</v>
    <v>3949</v>
    <v>2399</v>
    <v>3950</v>
    <v>chromium</v>
    <v>3951</v>
    <v>3952</v>
    <v>2349</v>
    <v>3953</v>
    <v>Chromium is a chemical element with the symbol Cr and atomic number 24. It is the first element in group 6. It is a steely–grey, lustrous, hard and brittle transition metal.</v>
    <v>element</v>
  </rv>
  <rv s="0">
    <v>1073742080</v>
    <v>manganese</v>
    <v>wjson{"t":"e","d":"Element","e":"Manganese"}</v>
    <v>en-US</v>
    <v>Atom</v>
  </rv>
  <rv s="1">
    <fb>54.938043999999998</fb>
    <v>70</v>
  </rv>
  <rv s="1">
    <fb>25</fb>
    <v>26</v>
  </rv>
  <rv s="1">
    <fb>161</fb>
    <v>26</v>
  </rv>
  <rv s="1">
    <fb>2061</fb>
    <v>26</v>
  </rv>
  <rv s="1">
    <fb>7.47</fb>
    <v>25</v>
  </rv>
  <rv s="0">
    <v>-1610612480</v>
    <v>Johan Gottlieb Gahn</v>
    <v>wjson{"t":"e","d":"Person","e":"JohanGottliebGahn::9363f"}</v>
    <v>en-US</v>
    <v>NotablePeople</v>
  </rv>
  <rv s="2">
    <v>275</v>
  </rv>
  <rv s="1">
    <fb>620000</fb>
    <v>26</v>
  </rv>
  <rv s="1">
    <fb>1.55</fb>
    <v>27</v>
  </rv>
  <rv s="1">
    <fb>2.0000000000000486E-5</fb>
    <v>70</v>
  </rv>
  <rv s="3">
    <v>85</v>
    <v>10</v>
    <v>0</v>
    <v>image of manganese</v>
  </rv>
  <rv s="1">
    <fb>217</fb>
    <v>26</v>
  </rv>
  <rv s="0">
    <v>1073742080</v>
    <v>manganese-44</v>
    <v>wjson{"t":"e","d":"Isotope","e":"Manganese44"}</v>
    <v>en-US</v>
    <v>Atom</v>
  </rv>
  <rv s="0">
    <v>1073742080</v>
    <v>manganese-45</v>
    <v>wjson{"t":"e","d":"Isotope","e":"Manganese45"}</v>
    <v>en-US</v>
    <v>Atom</v>
  </rv>
  <rv s="0">
    <v>1073742080</v>
    <v>manganese-46</v>
    <v>wjson{"t":"e","d":"Isotope","e":"Manganese46"}</v>
    <v>en-US</v>
    <v>Atom</v>
  </rv>
  <rv s="0">
    <v>1073742080</v>
    <v>manganese-47</v>
    <v>wjson{"t":"e","d":"Isotope","e":"Manganese47"}</v>
    <v>en-US</v>
    <v>Atom</v>
  </rv>
  <rv s="0">
    <v>1073742080</v>
    <v>manganese-48</v>
    <v>wjson{"t":"e","d":"Isotope","e":"Manganese48"}</v>
    <v>en-US</v>
    <v>Atom</v>
  </rv>
  <rv s="0">
    <v>1073742080</v>
    <v>manganese-49</v>
    <v>wjson{"t":"e","d":"Isotope","e":"Manganese49"}</v>
    <v>en-US</v>
    <v>Atom</v>
  </rv>
  <rv s="0">
    <v>1073742080</v>
    <v>manganese-50</v>
    <v>wjson{"t":"e","d":"Isotope","e":"Manganese50"}</v>
    <v>en-US</v>
    <v>Atom</v>
  </rv>
  <rv s="0">
    <v>1073742080</v>
    <v>manganese-51</v>
    <v>wjson{"t":"e","d":"Isotope","e":"Manganese51"}</v>
    <v>en-US</v>
    <v>Atom</v>
  </rv>
  <rv s="0">
    <v>1073742080</v>
    <v>manganese-52</v>
    <v>wjson{"t":"e","d":"Isotope","e":"Manganese52"}</v>
    <v>en-US</v>
    <v>Atom</v>
  </rv>
  <rv s="0">
    <v>1073742080</v>
    <v>manganese-53</v>
    <v>wjson{"t":"e","d":"Isotope","e":"Manganese53"}</v>
    <v>en-US</v>
    <v>Atom</v>
  </rv>
  <rv s="0">
    <v>1073742080</v>
    <v>manganese-54</v>
    <v>wjson{"t":"e","d":"Isotope","e":"Manganese54"}</v>
    <v>en-US</v>
    <v>Atom</v>
  </rv>
  <rv s="0">
    <v>1073742080</v>
    <v>manganese-55</v>
    <v>wjson{"t":"e","d":"Isotope","e":"Manganese55"}</v>
    <v>en-US</v>
    <v>Atom</v>
  </rv>
  <rv s="0">
    <v>1073742080</v>
    <v>manganese-56</v>
    <v>wjson{"t":"e","d":"Isotope","e":"Manganese56"}</v>
    <v>en-US</v>
    <v>Atom</v>
  </rv>
  <rv s="0">
    <v>1073742080</v>
    <v>manganese-57</v>
    <v>wjson{"t":"e","d":"Isotope","e":"Manganese57"}</v>
    <v>en-US</v>
    <v>Atom</v>
  </rv>
  <rv s="0">
    <v>1073742080</v>
    <v>manganese-58</v>
    <v>wjson{"t":"e","d":"Isotope","e":"Manganese58"}</v>
    <v>en-US</v>
    <v>Atom</v>
  </rv>
  <rv s="0">
    <v>1073742080</v>
    <v>manganese-59</v>
    <v>wjson{"t":"e","d":"Isotope","e":"Manganese59"}</v>
    <v>en-US</v>
    <v>Atom</v>
  </rv>
  <rv s="0">
    <v>1073742080</v>
    <v>manganese-60</v>
    <v>wjson{"t":"e","d":"Isotope","e":"Manganese60"}</v>
    <v>en-US</v>
    <v>Atom</v>
  </rv>
  <rv s="0">
    <v>1073742080</v>
    <v>manganese-61</v>
    <v>wjson{"t":"e","d":"Isotope","e":"Manganese61"}</v>
    <v>en-US</v>
    <v>Atom</v>
  </rv>
  <rv s="0">
    <v>1073742080</v>
    <v>manganese-62</v>
    <v>wjson{"t":"e","d":"Isotope","e":"Manganese62"}</v>
    <v>en-US</v>
    <v>Atom</v>
  </rv>
  <rv s="0">
    <v>1073742080</v>
    <v>manganese-63</v>
    <v>wjson{"t":"e","d":"Isotope","e":"Manganese63"}</v>
    <v>en-US</v>
    <v>Atom</v>
  </rv>
  <rv s="0">
    <v>1073742080</v>
    <v>manganese-64</v>
    <v>wjson{"t":"e","d":"Isotope","e":"Manganese64"}</v>
    <v>en-US</v>
    <v>Atom</v>
  </rv>
  <rv s="0">
    <v>1073742080</v>
    <v>manganese-65</v>
    <v>wjson{"t":"e","d":"Isotope","e":"Manganese65"}</v>
    <v>en-US</v>
    <v>Atom</v>
  </rv>
  <rv s="0">
    <v>1073742080</v>
    <v>manganese-66</v>
    <v>wjson{"t":"e","d":"Isotope","e":"Manganese66"}</v>
    <v>en-US</v>
    <v>Atom</v>
  </rv>
  <rv s="0">
    <v>1073742080</v>
    <v>manganese-67</v>
    <v>wjson{"t":"e","d":"Isotope","e":"Manganese67"}</v>
    <v>en-US</v>
    <v>Atom</v>
  </rv>
  <rv s="0">
    <v>1073742080</v>
    <v>manganese-68</v>
    <v>wjson{"t":"e","d":"Isotope","e":"Manganese68"}</v>
    <v>en-US</v>
    <v>Atom</v>
  </rv>
  <rv s="0">
    <v>1073742080</v>
    <v>manganese-69</v>
    <v>wjson{"t":"e","d":"Isotope","e":"Manganese69"}</v>
    <v>en-US</v>
    <v>Atom</v>
  </rv>
  <rv s="2">
    <v>276</v>
  </rv>
  <rv s="1">
    <fb>891.25</fb>
    <v>27</v>
  </rv>
  <rv s="2">
    <v>277</v>
  </rv>
  <rv s="1">
    <fb>1.2100000000000001E-7</fb>
    <v>30</v>
  </rv>
  <rv s="1">
    <fb>1246</fb>
    <v>26</v>
  </rv>
  <rv s="1">
    <fb>0.27</fb>
    <v>27</v>
  </rv>
  <rv s="1">
    <fb>6.6474999999999996E-9</fb>
    <v>83</v>
  </rv>
  <rv s="4">
    <v>86</v>
    <v>10</v>
    <v>32</v>
    <v>1</v>
    <v>periodic table location</v>
  </rv>
  <rv s="1">
    <fb>1.5999999999999847E-6</fb>
    <v>30</v>
  </rv>
  <rv s="1">
    <fb>1.0000000000000026E-3</fb>
    <v>66</v>
  </rv>
  <rv s="2">
    <v>278</v>
  </rv>
  <rv s="2">
    <v>279</v>
  </rv>
  <rv s="1">
    <fb>9.0386999999999998E-4</fb>
    <v>75</v>
  </rv>
  <rv s="22">
    <v>#VALUE!</v>
    <v>en-US</v>
    <v>wjson{"t":"e","d":"Element","e":"Manganese"}</v>
    <v>1073742080</v>
    <v>1</v>
    <v>106</v>
    <v>107</v>
    <v>manganese</v>
    <v>8</v>
    <v>9</v>
    <v>Atom</v>
    <v>10</v>
    <v>108</v>
    <v>24</v>
    <v>3956</v>
    <v>3957</v>
    <v>3958</v>
    <v>Mn</v>
    <v>d</v>
    <v>3959</v>
    <v>CAS7439-96-5</v>
    <v>3907</v>
    <v>2846</v>
    <v>3960</v>
    <v>3962</v>
    <v>2211</v>
    <v>1774</v>
    <v>3963</v>
    <v>221</v>
    <v>3964</v>
    <v>2395</v>
    <v>3965</v>
    <v>3966</v>
    <v>3967</v>
    <v>3994</v>
    <v>235</v>
    <v>3996</v>
    <v>3997</v>
    <v>3998</v>
    <v>3999</v>
    <v>4000</v>
    <v>manganese</v>
    <v>3957</v>
    <v>2337</v>
    <v>2247</v>
    <v>4001</v>
    <v>4002</v>
    <v>4003</v>
    <v>4004</v>
    <v>manganese</v>
    <v>2962</v>
    <v>4005</v>
    <v>2247</v>
    <v>4006</v>
    <v>Manganese is a chemical element with the symbol Mn and atomic number 25. It is not found as a free element in nature; it is often found in minerals in combination with iron.</v>
    <v>element</v>
  </rv>
  <rv s="0">
    <v>1073742080</v>
    <v>iron</v>
    <v>wjson{"t":"e","d":"Element","e":"Iron"}</v>
    <v>en-US</v>
    <v>Atom</v>
  </rv>
  <rv s="1">
    <fb>55.844999999999999</fb>
    <v>25</v>
  </rv>
  <rv s="1">
    <fb>26</fb>
    <v>26</v>
  </rv>
  <rv s="1">
    <fb>156</fb>
    <v>26</v>
  </rv>
  <rv s="1">
    <fb>2861</fb>
    <v>26</v>
  </rv>
  <rv s="1">
    <fb>132</fb>
    <v>26</v>
  </rv>
  <rv s="1">
    <fb>6.3</fb>
    <v>29</v>
  </rv>
  <rv s="1">
    <fb>7.8739999999999997</fb>
    <v>25</v>
  </rv>
  <rv s="1">
    <fb>15.7</fb>
    <v>29</v>
  </rv>
  <rv s="1">
    <fb>1.83</fb>
    <v>27</v>
  </rv>
  <rv s="3">
    <v>87</v>
    <v>10</v>
    <v>0</v>
    <v>image of iron</v>
  </rv>
  <rv s="0">
    <v>1073742080</v>
    <v>iron-45</v>
    <v>wjson{"t":"e","d":"Isotope","e":"Iron45"}</v>
    <v>en-US</v>
    <v>Atom</v>
  </rv>
  <rv s="0">
    <v>1073742080</v>
    <v>iron-46</v>
    <v>wjson{"t":"e","d":"Isotope","e":"Iron46"}</v>
    <v>en-US</v>
    <v>Atom</v>
  </rv>
  <rv s="0">
    <v>1073742080</v>
    <v>iron-47</v>
    <v>wjson{"t":"e","d":"Isotope","e":"Iron47"}</v>
    <v>en-US</v>
    <v>Atom</v>
  </rv>
  <rv s="0">
    <v>1073742080</v>
    <v>iron-48</v>
    <v>wjson{"t":"e","d":"Isotope","e":"Iron48"}</v>
    <v>en-US</v>
    <v>Atom</v>
  </rv>
  <rv s="0">
    <v>1073742080</v>
    <v>iron-49</v>
    <v>wjson{"t":"e","d":"Isotope","e":"Iron49"}</v>
    <v>en-US</v>
    <v>Atom</v>
  </rv>
  <rv s="0">
    <v>1073742080</v>
    <v>iron-50</v>
    <v>wjson{"t":"e","d":"Isotope","e":"Iron50"}</v>
    <v>en-US</v>
    <v>Atom</v>
  </rv>
  <rv s="0">
    <v>1073742080</v>
    <v>iron-51</v>
    <v>wjson{"t":"e","d":"Isotope","e":"Iron51"}</v>
    <v>en-US</v>
    <v>Atom</v>
  </rv>
  <rv s="0">
    <v>1073742080</v>
    <v>iron-52</v>
    <v>wjson{"t":"e","d":"Isotope","e":"Iron52"}</v>
    <v>en-US</v>
    <v>Atom</v>
  </rv>
  <rv s="0">
    <v>1073742080</v>
    <v>iron-53</v>
    <v>wjson{"t":"e","d":"Isotope","e":"Iron53"}</v>
    <v>en-US</v>
    <v>Atom</v>
  </rv>
  <rv s="0">
    <v>1073742080</v>
    <v>iron-54</v>
    <v>wjson{"t":"e","d":"Isotope","e":"Iron54"}</v>
    <v>en-US</v>
    <v>Atom</v>
  </rv>
  <rv s="0">
    <v>1073742080</v>
    <v>iron-55</v>
    <v>wjson{"t":"e","d":"Isotope","e":"Iron55"}</v>
    <v>en-US</v>
    <v>Atom</v>
  </rv>
  <rv s="0">
    <v>1073742080</v>
    <v>iron-56</v>
    <v>wjson{"t":"e","d":"Isotope","e":"Iron56"}</v>
    <v>en-US</v>
    <v>Atom</v>
  </rv>
  <rv s="0">
    <v>1073742080</v>
    <v>iron-57</v>
    <v>wjson{"t":"e","d":"Isotope","e":"Iron57"}</v>
    <v>en-US</v>
    <v>Atom</v>
  </rv>
  <rv s="0">
    <v>1073742080</v>
    <v>iron-58</v>
    <v>wjson{"t":"e","d":"Isotope","e":"Iron58"}</v>
    <v>en-US</v>
    <v>Atom</v>
  </rv>
  <rv s="0">
    <v>1073742080</v>
    <v>iron-59</v>
    <v>wjson{"t":"e","d":"Isotope","e":"Iron59"}</v>
    <v>en-US</v>
    <v>Atom</v>
  </rv>
  <rv s="0">
    <v>1073742080</v>
    <v>iron-60</v>
    <v>wjson{"t":"e","d":"Isotope","e":"Iron60"}</v>
    <v>en-US</v>
    <v>Atom</v>
  </rv>
  <rv s="0">
    <v>1073742080</v>
    <v>iron-61</v>
    <v>wjson{"t":"e","d":"Isotope","e":"Iron61"}</v>
    <v>en-US</v>
    <v>Atom</v>
  </rv>
  <rv s="0">
    <v>1073742080</v>
    <v>iron-62</v>
    <v>wjson{"t":"e","d":"Isotope","e":"Iron62"}</v>
    <v>en-US</v>
    <v>Atom</v>
  </rv>
  <rv s="0">
    <v>1073742080</v>
    <v>iron-63</v>
    <v>wjson{"t":"e","d":"Isotope","e":"Iron63"}</v>
    <v>en-US</v>
    <v>Atom</v>
  </rv>
  <rv s="0">
    <v>1073742080</v>
    <v>iron-64</v>
    <v>wjson{"t":"e","d":"Isotope","e":"Iron64"}</v>
    <v>en-US</v>
    <v>Atom</v>
  </rv>
  <rv s="0">
    <v>1073742080</v>
    <v>iron-65</v>
    <v>wjson{"t":"e","d":"Isotope","e":"Iron65"}</v>
    <v>en-US</v>
    <v>Atom</v>
  </rv>
  <rv s="0">
    <v>1073742080</v>
    <v>iron-66</v>
    <v>wjson{"t":"e","d":"Isotope","e":"Iron66"}</v>
    <v>en-US</v>
    <v>Atom</v>
  </rv>
  <rv s="0">
    <v>1073742080</v>
    <v>iron-67</v>
    <v>wjson{"t":"e","d":"Isotope","e":"Iron67"}</v>
    <v>en-US</v>
    <v>Atom</v>
  </rv>
  <rv s="0">
    <v>1073742080</v>
    <v>iron-68</v>
    <v>wjson{"t":"e","d":"Isotope","e":"Iron68"}</v>
    <v>en-US</v>
    <v>Atom</v>
  </rv>
  <rv s="0">
    <v>1073742080</v>
    <v>iron-69</v>
    <v>wjson{"t":"e","d":"Isotope","e":"Iron69"}</v>
    <v>en-US</v>
    <v>Atom</v>
  </rv>
  <rv s="0">
    <v>1073742080</v>
    <v>iron-70</v>
    <v>wjson{"t":"e","d":"Isotope","e":"Iron70"}</v>
    <v>en-US</v>
    <v>Atom</v>
  </rv>
  <rv s="0">
    <v>1073742080</v>
    <v>iron-71</v>
    <v>wjson{"t":"e","d":"Isotope","e":"Iron71"}</v>
    <v>en-US</v>
    <v>Atom</v>
  </rv>
  <rv s="0">
    <v>1073742080</v>
    <v>iron-72</v>
    <v>wjson{"t":"e","d":"Isotope","e":"Iron72"}</v>
    <v>en-US</v>
    <v>Atom</v>
  </rv>
  <rv s="2">
    <v>280</v>
  </rv>
  <rv s="1">
    <fb>286.64999999999998</fb>
    <v>27</v>
  </rv>
  <rv s="2">
    <v>281</v>
  </rv>
  <rv s="1">
    <fb>1538</fb>
    <v>26</v>
  </rv>
  <rv s="4">
    <v>88</v>
    <v>10</v>
    <v>32</v>
    <v>1</v>
    <v>periodic table location</v>
  </rv>
  <rv s="1">
    <fb>9.7000000000009405E-8</fb>
    <v>83</v>
  </rv>
  <rv s="2">
    <v>282</v>
  </rv>
  <rv s="2">
    <v>283</v>
  </rv>
  <rv s="33">
    <v>#VALUE!</v>
    <v>en-US</v>
    <v>wjson{"t":"e","d":"Element","e":"Iron"}</v>
    <v>1073742080</v>
    <v>1</v>
    <v>133</v>
    <v>134</v>
    <v>iron</v>
    <v>8</v>
    <v>9</v>
    <v>Atom</v>
    <v>10</v>
    <v>135</v>
    <v>24</v>
    <v>4009</v>
    <v>4010</v>
    <v>4011</v>
    <v>Fe</v>
    <v>d</v>
    <v>4012</v>
    <v>CAS7439-89-6</v>
    <v>4013</v>
    <v>4014</v>
    <v>4015</v>
    <v>-2000</v>
    <v>2808</v>
    <v>4016</v>
    <v>4017</v>
    <v>2450</v>
    <v>2743</v>
    <v>4018</v>
    <v>2217</v>
    <v>4047</v>
    <v>235</v>
    <v>4049</v>
    <v>4050</v>
    <v>3176</v>
    <v>iron</v>
    <v>4010</v>
    <v>2560</v>
    <v>2247</v>
    <v>4051</v>
    <v>4052</v>
    <v>2434</v>
    <v>4053</v>
    <v>iron</v>
    <v>2846</v>
    <v>4054</v>
    <v>2201</v>
    <v>Iron is a chemical element with symbol Fe (from) and atomic number 26. It is a metal that belongs to the first transition series and group 8 of the periodic table.</v>
    <v>element</v>
  </rv>
  <rv s="0">
    <v>1073742080</v>
    <v>cobalt</v>
    <v>wjson{"t":"e","d":"Element","e":"Cobalt"}</v>
    <v>en-US</v>
    <v>Atom</v>
  </rv>
  <rv s="1">
    <fb>58.933194</fb>
    <v>70</v>
  </rv>
  <rv s="1">
    <fb>2927</fb>
    <v>26</v>
  </rv>
  <rv s="1">
    <fb>126</fb>
    <v>26</v>
  </rv>
  <rv s="1">
    <fb>3.0000000000000022E-3</fb>
    <v>66</v>
  </rv>
  <rv s="1">
    <fb>8.9</fb>
    <v>29</v>
  </rv>
  <rv s="0">
    <v>-1610612480</v>
    <v>Georg Brandt</v>
    <v>wjson{"t":"e","d":"Person","e":"GeorgBrandt::954pj"}</v>
    <v>en-US</v>
    <v>NotablePeople</v>
  </rv>
  <rv s="2">
    <v>284</v>
  </rv>
  <rv s="1">
    <fb>17000000</fb>
    <v>26</v>
  </rv>
  <rv s="1">
    <fb>63.7</fb>
    <v>29</v>
  </rv>
  <rv s="1">
    <fb>1.88</fb>
    <v>27</v>
  </rv>
  <rv s="1">
    <fb>1.9999999999999944E-6</fb>
    <v>28</v>
  </rv>
  <rv s="3">
    <v>89</v>
    <v>10</v>
    <v>0</v>
    <v>image of cobalt</v>
  </rv>
  <rv s="0">
    <v>1073742080</v>
    <v>cobalt-47</v>
    <v>wjson{"t":"e","d":"Isotope","e":"Cobalt47"}</v>
    <v>en-US</v>
    <v>Atom</v>
  </rv>
  <rv s="0">
    <v>1073742080</v>
    <v>cobalt-48</v>
    <v>wjson{"t":"e","d":"Isotope","e":"Cobalt48"}</v>
    <v>en-US</v>
    <v>Atom</v>
  </rv>
  <rv s="0">
    <v>1073742080</v>
    <v>cobalt-49</v>
    <v>wjson{"t":"e","d":"Isotope","e":"Cobalt49"}</v>
    <v>en-US</v>
    <v>Atom</v>
  </rv>
  <rv s="0">
    <v>1073742080</v>
    <v>cobalt-50</v>
    <v>wjson{"t":"e","d":"Isotope","e":"Cobalt50"}</v>
    <v>en-US</v>
    <v>Atom</v>
  </rv>
  <rv s="0">
    <v>1073742080</v>
    <v>cobalt-51</v>
    <v>wjson{"t":"e","d":"Isotope","e":"Cobalt51"}</v>
    <v>en-US</v>
    <v>Atom</v>
  </rv>
  <rv s="0">
    <v>1073742080</v>
    <v>cobalt-52</v>
    <v>wjson{"t":"e","d":"Isotope","e":"Cobalt52"}</v>
    <v>en-US</v>
    <v>Atom</v>
  </rv>
  <rv s="0">
    <v>1073742080</v>
    <v>cobalt-53</v>
    <v>wjson{"t":"e","d":"Isotope","e":"Cobalt53"}</v>
    <v>en-US</v>
    <v>Atom</v>
  </rv>
  <rv s="0">
    <v>1073742080</v>
    <v>cobalt-54</v>
    <v>wjson{"t":"e","d":"Isotope","e":"Cobalt54"}</v>
    <v>en-US</v>
    <v>Atom</v>
  </rv>
  <rv s="0">
    <v>1073742080</v>
    <v>cobalt-55</v>
    <v>wjson{"t":"e","d":"Isotope","e":"Cobalt55"}</v>
    <v>en-US</v>
    <v>Atom</v>
  </rv>
  <rv s="0">
    <v>1073742080</v>
    <v>cobalt-56</v>
    <v>wjson{"t":"e","d":"Isotope","e":"Cobalt56"}</v>
    <v>en-US</v>
    <v>Atom</v>
  </rv>
  <rv s="0">
    <v>1073742080</v>
    <v>cobalt-57</v>
    <v>wjson{"t":"e","d":"Isotope","e":"Cobalt57"}</v>
    <v>en-US</v>
    <v>Atom</v>
  </rv>
  <rv s="0">
    <v>1073742080</v>
    <v>cobalt-58</v>
    <v>wjson{"t":"e","d":"Isotope","e":"Cobalt58"}</v>
    <v>en-US</v>
    <v>Atom</v>
  </rv>
  <rv s="0">
    <v>1073742080</v>
    <v>cobalt-59</v>
    <v>wjson{"t":"e","d":"Isotope","e":"Cobalt59"}</v>
    <v>en-US</v>
    <v>Atom</v>
  </rv>
  <rv s="0">
    <v>1073742080</v>
    <v>cobalt-60</v>
    <v>wjson{"t":"e","d":"Isotope","e":"Cobalt60"}</v>
    <v>en-US</v>
    <v>Atom</v>
  </rv>
  <rv s="0">
    <v>1073742080</v>
    <v>cobalt-61</v>
    <v>wjson{"t":"e","d":"Isotope","e":"Cobalt61"}</v>
    <v>en-US</v>
    <v>Atom</v>
  </rv>
  <rv s="0">
    <v>1073742080</v>
    <v>cobalt-62</v>
    <v>wjson{"t":"e","d":"Isotope","e":"Cobalt62"}</v>
    <v>en-US</v>
    <v>Atom</v>
  </rv>
  <rv s="0">
    <v>1073742080</v>
    <v>cobalt-63</v>
    <v>wjson{"t":"e","d":"Isotope","e":"Cobalt63"}</v>
    <v>en-US</v>
    <v>Atom</v>
  </rv>
  <rv s="0">
    <v>1073742080</v>
    <v>cobalt-64</v>
    <v>wjson{"t":"e","d":"Isotope","e":"Cobalt64"}</v>
    <v>en-US</v>
    <v>Atom</v>
  </rv>
  <rv s="0">
    <v>1073742080</v>
    <v>cobalt-65</v>
    <v>wjson{"t":"e","d":"Isotope","e":"Cobalt65"}</v>
    <v>en-US</v>
    <v>Atom</v>
  </rv>
  <rv s="0">
    <v>1073742080</v>
    <v>cobalt-66</v>
    <v>wjson{"t":"e","d":"Isotope","e":"Cobalt66"}</v>
    <v>en-US</v>
    <v>Atom</v>
  </rv>
  <rv s="0">
    <v>1073742080</v>
    <v>cobalt-67</v>
    <v>wjson{"t":"e","d":"Isotope","e":"Cobalt67"}</v>
    <v>en-US</v>
    <v>Atom</v>
  </rv>
  <rv s="0">
    <v>1073742080</v>
    <v>cobalt-68</v>
    <v>wjson{"t":"e","d":"Isotope","e":"Cobalt68"}</v>
    <v>en-US</v>
    <v>Atom</v>
  </rv>
  <rv s="0">
    <v>1073742080</v>
    <v>cobalt-69</v>
    <v>wjson{"t":"e","d":"Isotope","e":"Cobalt69"}</v>
    <v>en-US</v>
    <v>Atom</v>
  </rv>
  <rv s="0">
    <v>1073742080</v>
    <v>cobalt-70</v>
    <v>wjson{"t":"e","d":"Isotope","e":"Cobalt70"}</v>
    <v>en-US</v>
    <v>Atom</v>
  </rv>
  <rv s="0">
    <v>1073742080</v>
    <v>cobalt-71</v>
    <v>wjson{"t":"e","d":"Isotope","e":"Cobalt71"}</v>
    <v>en-US</v>
    <v>Atom</v>
  </rv>
  <rv s="0">
    <v>1073742080</v>
    <v>cobalt-72</v>
    <v>wjson{"t":"e","d":"Isotope","e":"Cobalt72"}</v>
    <v>en-US</v>
    <v>Atom</v>
  </rv>
  <rv s="0">
    <v>1073742080</v>
    <v>cobalt-73</v>
    <v>wjson{"t":"e","d":"Isotope","e":"Cobalt73"}</v>
    <v>en-US</v>
    <v>Atom</v>
  </rv>
  <rv s="0">
    <v>1073742080</v>
    <v>cobalt-74</v>
    <v>wjson{"t":"e","d":"Isotope","e":"Cobalt74"}</v>
    <v>en-US</v>
    <v>Atom</v>
  </rv>
  <rv s="0">
    <v>1073742080</v>
    <v>cobalt-75</v>
    <v>wjson{"t":"e","d":"Isotope","e":"Cobalt75"}</v>
    <v>en-US</v>
    <v>Atom</v>
  </rv>
  <rv s="2">
    <v>285</v>
  </rv>
  <rv s="1">
    <fb>250.71</fb>
    <v>27</v>
  </rv>
  <rv s="1">
    <fb>406.95</fb>
    <v>27</v>
  </rv>
  <rv s="2">
    <v>286</v>
  </rv>
  <rv s="1">
    <fb>1495</fb>
    <v>26</v>
  </rv>
  <rv s="1">
    <fb>5.8999999999999997E-2</fb>
    <v>25</v>
  </rv>
  <rv s="1">
    <fb>8.0000000000000005E-9</fb>
    <v>97</v>
  </rv>
  <rv s="4">
    <v>90</v>
    <v>10</v>
    <v>32</v>
    <v>1</v>
    <v>periodic table location</v>
  </rv>
  <rv s="1">
    <fb>6.0000000000023142E-8</fb>
    <v>83</v>
  </rv>
  <rv s="2">
    <v>287</v>
  </rv>
  <rv s="2">
    <v>288</v>
  </rv>
  <rv s="34">
    <v>#VALUE!</v>
    <v>en-US</v>
    <v>wjson{"t":"e","d":"Element","e":"Cobalt"}</v>
    <v>1073742080</v>
    <v>1</v>
    <v>133</v>
    <v>136</v>
    <v>cobalt</v>
    <v>8</v>
    <v>9</v>
    <v>Atom</v>
    <v>10</v>
    <v>135</v>
    <v>24</v>
    <v>4057</v>
    <v>2753</v>
    <v>2497</v>
    <v>Co</v>
    <v>d</v>
    <v>4058</v>
    <v>CAS7440-48-4</v>
    <v>4059</v>
    <v>4060</v>
    <v>4061</v>
    <v>4063</v>
    <v>2211</v>
    <v>1735</v>
    <v>4064</v>
    <v>4065</v>
    <v>4066</v>
    <v>2507</v>
    <v>4067</v>
    <v>4068</v>
    <v>16</v>
    <v>4098</v>
    <v>27</v>
    <v>4101</v>
    <v>4102</v>
    <v>4103</v>
    <v>cobalt</v>
    <v>2753</v>
    <v>4104</v>
    <v>2247</v>
    <v>4105</v>
    <v>4106</v>
    <v>3064</v>
    <v>4107</v>
    <v>cobalt</v>
    <v>3066</v>
    <v>4108</v>
    <v>2247</v>
    <v>Cobalt is a chemical element with the symbol Co and atomic number 27. Like nickel, cobalt is found in the Earth's crust only in chemically combined form, save for small deposits found in alloys of natural meteoric iron.</v>
    <v>element</v>
  </rv>
  <rv s="0">
    <v>1073742080</v>
    <v>nickel</v>
    <v>wjson{"t":"e","d":"Element","e":"Nickel"}</v>
    <v>en-US</v>
    <v>Atom</v>
  </rv>
  <rv s="1">
    <fb>58.693399999999997</fb>
    <v>66</v>
  </rv>
  <rv s="1">
    <fb>149</fb>
    <v>26</v>
  </rv>
  <rv s="1">
    <fb>2913</fb>
    <v>26</v>
  </rv>
  <rv s="1">
    <fb>124</fb>
    <v>26</v>
  </rv>
  <rv s="1">
    <fb>8.8999999999999999E-3</fb>
    <v>66</v>
  </rv>
  <rv s="1">
    <fb>8.9079999999999995</fb>
    <v>25</v>
  </rv>
  <rv s="0">
    <v>-1610612480</v>
    <v>Axel Fredrik Cronstedt</v>
    <v>wjson{"t":"e","d":"Person","e":"AxelFredrikCronstedt::dm7kn"}</v>
    <v>en-US</v>
    <v>NotablePeople</v>
  </rv>
  <rv s="2">
    <v>289</v>
  </rv>
  <rv s="1">
    <fb>1.91</fb>
    <v>27</v>
  </rv>
  <rv s="1">
    <fb>1.0000000000000189E-5</fb>
    <v>70</v>
  </rv>
  <rv s="3">
    <v>91</v>
    <v>10</v>
    <v>0</v>
    <v>image of nickel</v>
  </rv>
  <rv s="0">
    <v>1073742080</v>
    <v>nickel-48</v>
    <v>wjson{"t":"e","d":"Isotope","e":"Nickel48"}</v>
    <v>en-US</v>
    <v>Atom</v>
  </rv>
  <rv s="0">
    <v>1073742080</v>
    <v>nickel-49</v>
    <v>wjson{"t":"e","d":"Isotope","e":"Nickel49"}</v>
    <v>en-US</v>
    <v>Atom</v>
  </rv>
  <rv s="0">
    <v>1073742080</v>
    <v>nickel-50</v>
    <v>wjson{"t":"e","d":"Isotope","e":"Nickel50"}</v>
    <v>en-US</v>
    <v>Atom</v>
  </rv>
  <rv s="0">
    <v>1073742080</v>
    <v>nickel-51</v>
    <v>wjson{"t":"e","d":"Isotope","e":"Nickel51"}</v>
    <v>en-US</v>
    <v>Atom</v>
  </rv>
  <rv s="0">
    <v>1073742080</v>
    <v>nickel-52</v>
    <v>wjson{"t":"e","d":"Isotope","e":"Nickel52"}</v>
    <v>en-US</v>
    <v>Atom</v>
  </rv>
  <rv s="0">
    <v>1073742080</v>
    <v>nickel-53</v>
    <v>wjson{"t":"e","d":"Isotope","e":"Nickel53"}</v>
    <v>en-US</v>
    <v>Atom</v>
  </rv>
  <rv s="0">
    <v>1073742080</v>
    <v>nickel-54</v>
    <v>wjson{"t":"e","d":"Isotope","e":"Nickel54"}</v>
    <v>en-US</v>
    <v>Atom</v>
  </rv>
  <rv s="0">
    <v>1073742080</v>
    <v>nickel-55</v>
    <v>wjson{"t":"e","d":"Isotope","e":"Nickel55"}</v>
    <v>en-US</v>
    <v>Atom</v>
  </rv>
  <rv s="0">
    <v>1073742080</v>
    <v>nickel-56</v>
    <v>wjson{"t":"e","d":"Isotope","e":"Nickel56"}</v>
    <v>en-US</v>
    <v>Atom</v>
  </rv>
  <rv s="0">
    <v>1073742080</v>
    <v>nickel-57</v>
    <v>wjson{"t":"e","d":"Isotope","e":"Nickel57"}</v>
    <v>en-US</v>
    <v>Atom</v>
  </rv>
  <rv s="0">
    <v>1073742080</v>
    <v>nickel-58</v>
    <v>wjson{"t":"e","d":"Isotope","e":"Nickel58"}</v>
    <v>en-US</v>
    <v>Atom</v>
  </rv>
  <rv s="0">
    <v>1073742080</v>
    <v>nickel-59</v>
    <v>wjson{"t":"e","d":"Isotope","e":"Nickel59"}</v>
    <v>en-US</v>
    <v>Atom</v>
  </rv>
  <rv s="0">
    <v>1073742080</v>
    <v>nickel-60</v>
    <v>wjson{"t":"e","d":"Isotope","e":"Nickel60"}</v>
    <v>en-US</v>
    <v>Atom</v>
  </rv>
  <rv s="0">
    <v>1073742080</v>
    <v>nickel-61</v>
    <v>wjson{"t":"e","d":"Isotope","e":"Nickel61"}</v>
    <v>en-US</v>
    <v>Atom</v>
  </rv>
  <rv s="0">
    <v>1073742080</v>
    <v>nickel-62</v>
    <v>wjson{"t":"e","d":"Isotope","e":"Nickel62"}</v>
    <v>en-US</v>
    <v>Atom</v>
  </rv>
  <rv s="0">
    <v>1073742080</v>
    <v>nickel-63</v>
    <v>wjson{"t":"e","d":"Isotope","e":"Nickel63"}</v>
    <v>en-US</v>
    <v>Atom</v>
  </rv>
  <rv s="0">
    <v>1073742080</v>
    <v>nickel-64</v>
    <v>wjson{"t":"e","d":"Isotope","e":"Nickel64"}</v>
    <v>en-US</v>
    <v>Atom</v>
  </rv>
  <rv s="0">
    <v>1073742080</v>
    <v>nickel-65</v>
    <v>wjson{"t":"e","d":"Isotope","e":"Nickel65"}</v>
    <v>en-US</v>
    <v>Atom</v>
  </rv>
  <rv s="0">
    <v>1073742080</v>
    <v>nickel-66</v>
    <v>wjson{"t":"e","d":"Isotope","e":"Nickel66"}</v>
    <v>en-US</v>
    <v>Atom</v>
  </rv>
  <rv s="0">
    <v>1073742080</v>
    <v>nickel-67</v>
    <v>wjson{"t":"e","d":"Isotope","e":"Nickel67"}</v>
    <v>en-US</v>
    <v>Atom</v>
  </rv>
  <rv s="0">
    <v>1073742080</v>
    <v>nickel-68</v>
    <v>wjson{"t":"e","d":"Isotope","e":"Nickel68"}</v>
    <v>en-US</v>
    <v>Atom</v>
  </rv>
  <rv s="0">
    <v>1073742080</v>
    <v>nickel-69</v>
    <v>wjson{"t":"e","d":"Isotope","e":"Nickel69"}</v>
    <v>en-US</v>
    <v>Atom</v>
  </rv>
  <rv s="0">
    <v>1073742080</v>
    <v>nickel-70</v>
    <v>wjson{"t":"e","d":"Isotope","e":"Nickel70"}</v>
    <v>en-US</v>
    <v>Atom</v>
  </rv>
  <rv s="0">
    <v>1073742080</v>
    <v>nickel-71</v>
    <v>wjson{"t":"e","d":"Isotope","e":"Nickel71"}</v>
    <v>en-US</v>
    <v>Atom</v>
  </rv>
  <rv s="0">
    <v>1073742080</v>
    <v>nickel-72</v>
    <v>wjson{"t":"e","d":"Isotope","e":"Nickel72"}</v>
    <v>en-US</v>
    <v>Atom</v>
  </rv>
  <rv s="0">
    <v>1073742080</v>
    <v>nickel-73</v>
    <v>wjson{"t":"e","d":"Isotope","e":"Nickel73"}</v>
    <v>en-US</v>
    <v>Atom</v>
  </rv>
  <rv s="0">
    <v>1073742080</v>
    <v>nickel-74</v>
    <v>wjson{"t":"e","d":"Isotope","e":"Nickel74"}</v>
    <v>en-US</v>
    <v>Atom</v>
  </rv>
  <rv s="0">
    <v>1073742080</v>
    <v>nickel-75</v>
    <v>wjson{"t":"e","d":"Isotope","e":"Nickel75"}</v>
    <v>en-US</v>
    <v>Atom</v>
  </rv>
  <rv s="0">
    <v>1073742080</v>
    <v>nickel-76</v>
    <v>wjson{"t":"e","d":"Isotope","e":"Nickel76"}</v>
    <v>en-US</v>
    <v>Atom</v>
  </rv>
  <rv s="0">
    <v>1073742080</v>
    <v>nickel-77</v>
    <v>wjson{"t":"e","d":"Isotope","e":"Nickel77"}</v>
    <v>en-US</v>
    <v>Atom</v>
  </rv>
  <rv s="0">
    <v>1073742080</v>
    <v>nickel-78</v>
    <v>wjson{"t":"e","d":"Isotope","e":"Nickel78"}</v>
    <v>en-US</v>
    <v>Atom</v>
  </rv>
  <rv s="2">
    <v>290</v>
  </rv>
  <rv s="1">
    <fb>352.4</fb>
    <v>29</v>
  </rv>
  <rv s="2">
    <v>291</v>
  </rv>
  <rv s="1">
    <fb>1455</fb>
    <v>26</v>
  </rv>
  <rv s="1">
    <fb>1.3</fb>
    <v>29</v>
  </rv>
  <rv s="4">
    <v>92</v>
    <v>10</v>
    <v>32</v>
    <v>1</v>
    <v>periodic table location</v>
  </rv>
  <rv s="1">
    <fb>8.0000000000000002E-3</fb>
    <v>66</v>
  </rv>
  <rv s="2">
    <v>292</v>
  </rv>
  <rv s="2">
    <v>293</v>
  </rv>
  <rv s="1">
    <fb>163</fb>
    <v>26</v>
  </rv>
  <rv s="35">
    <v>#VALUE!</v>
    <v>en-US</v>
    <v>wjson{"t":"e","d":"Element","e":"Nickel"}</v>
    <v>1073742080</v>
    <v>1</v>
    <v>137</v>
    <v>138</v>
    <v>nickel</v>
    <v>8</v>
    <v>9</v>
    <v>Atom</v>
    <v>10</v>
    <v>139</v>
    <v>24</v>
    <v>4111</v>
    <v>211</v>
    <v>4112</v>
    <v>Ni</v>
    <v>d</v>
    <v>4113</v>
    <v>CAS7440-02-0</v>
    <v>4114</v>
    <v>4115</v>
    <v>4116</v>
    <v>4118</v>
    <v>2211</v>
    <v>1751</v>
    <v>3028</v>
    <v>2248</v>
    <v>4119</v>
    <v>2556</v>
    <v>4120</v>
    <v>4121</v>
    <v>224</v>
    <v>4153</v>
    <v>235</v>
    <v>4155</v>
    <v>4156</v>
    <v>4157</v>
    <v>nickel</v>
    <v>211</v>
    <v>2337</v>
    <v>2247</v>
    <v>4158</v>
    <v>3063</v>
    <v>4159</v>
    <v>4160</v>
    <v>nickel</v>
    <v>2743</v>
    <v>4161</v>
    <v>209</v>
    <v>4162</v>
    <v>Nickel is a chemical element with the symbol Ni and atomic number 28. It is a silvery–white lustrous metal with a slight golden tinge. Nickel belongs to the transition metals and is hard and ductile.</v>
    <v>element</v>
  </rv>
  <rv s="0">
    <v>1073742080</v>
    <v>copper</v>
    <v>wjson{"t":"e","d":"Element","e":"Copper"}</v>
    <v>en-US</v>
    <v>Atom</v>
  </rv>
  <rv s="1">
    <fb>63.545999999999999</fb>
    <v>25</v>
  </rv>
  <rv s="1">
    <fb>29</fb>
    <v>26</v>
  </rv>
  <rv s="1">
    <fb>2562</fb>
    <v>26</v>
  </rv>
  <rv s="1">
    <fb>6.8000000000000031E-3</fb>
    <v>66</v>
  </rv>
  <rv s="1">
    <fb>8.9600000000000009</fb>
    <v>25</v>
  </rv>
  <rv s="1">
    <fb>59000000</fb>
    <v>26</v>
  </rv>
  <rv s="1">
    <fb>118.4</fb>
    <v>29</v>
  </rv>
  <rv s="3">
    <v>93</v>
    <v>10</v>
    <v>0</v>
    <v>image of copper</v>
  </rv>
  <rv s="0">
    <v>1073742080</v>
    <v>copper-52</v>
    <v>wjson{"t":"e","d":"Isotope","e":"Copper52"}</v>
    <v>en-US</v>
    <v>Atom</v>
  </rv>
  <rv s="0">
    <v>1073742080</v>
    <v>copper-53</v>
    <v>wjson{"t":"e","d":"Isotope","e":"Copper53"}</v>
    <v>en-US</v>
    <v>Atom</v>
  </rv>
  <rv s="0">
    <v>1073742080</v>
    <v>copper-54</v>
    <v>wjson{"t":"e","d":"Isotope","e":"Copper54"}</v>
    <v>en-US</v>
    <v>Atom</v>
  </rv>
  <rv s="0">
    <v>1073742080</v>
    <v>copper-55</v>
    <v>wjson{"t":"e","d":"Isotope","e":"Copper55"}</v>
    <v>en-US</v>
    <v>Atom</v>
  </rv>
  <rv s="0">
    <v>1073742080</v>
    <v>copper-56</v>
    <v>wjson{"t":"e","d":"Isotope","e":"Copper56"}</v>
    <v>en-US</v>
    <v>Atom</v>
  </rv>
  <rv s="0">
    <v>1073742080</v>
    <v>copper-57</v>
    <v>wjson{"t":"e","d":"Isotope","e":"Copper57"}</v>
    <v>en-US</v>
    <v>Atom</v>
  </rv>
  <rv s="0">
    <v>1073742080</v>
    <v>copper-58</v>
    <v>wjson{"t":"e","d":"Isotope","e":"Copper58"}</v>
    <v>en-US</v>
    <v>Atom</v>
  </rv>
  <rv s="0">
    <v>1073742080</v>
    <v>copper-59</v>
    <v>wjson{"t":"e","d":"Isotope","e":"Copper59"}</v>
    <v>en-US</v>
    <v>Atom</v>
  </rv>
  <rv s="0">
    <v>1073742080</v>
    <v>copper-60</v>
    <v>wjson{"t":"e","d":"Isotope","e":"Copper60"}</v>
    <v>en-US</v>
    <v>Atom</v>
  </rv>
  <rv s="0">
    <v>1073742080</v>
    <v>copper-61</v>
    <v>wjson{"t":"e","d":"Isotope","e":"Copper61"}</v>
    <v>en-US</v>
    <v>Atom</v>
  </rv>
  <rv s="0">
    <v>1073742080</v>
    <v>copper-62</v>
    <v>wjson{"t":"e","d":"Isotope","e":"Copper62"}</v>
    <v>en-US</v>
    <v>Atom</v>
  </rv>
  <rv s="0">
    <v>1073742080</v>
    <v>copper-63</v>
    <v>wjson{"t":"e","d":"Isotope","e":"Copper63"}</v>
    <v>en-US</v>
    <v>Atom</v>
  </rv>
  <rv s="0">
    <v>1073742080</v>
    <v>copper-64</v>
    <v>wjson{"t":"e","d":"Isotope","e":"Copper64"}</v>
    <v>en-US</v>
    <v>Atom</v>
  </rv>
  <rv s="0">
    <v>1073742080</v>
    <v>copper-65</v>
    <v>wjson{"t":"e","d":"Isotope","e":"Copper65"}</v>
    <v>en-US</v>
    <v>Atom</v>
  </rv>
  <rv s="0">
    <v>1073742080</v>
    <v>copper-66</v>
    <v>wjson{"t":"e","d":"Isotope","e":"Copper66"}</v>
    <v>en-US</v>
    <v>Atom</v>
  </rv>
  <rv s="0">
    <v>1073742080</v>
    <v>copper-67</v>
    <v>wjson{"t":"e","d":"Isotope","e":"Copper67"}</v>
    <v>en-US</v>
    <v>Atom</v>
  </rv>
  <rv s="0">
    <v>1073742080</v>
    <v>copper-68</v>
    <v>wjson{"t":"e","d":"Isotope","e":"Copper68"}</v>
    <v>en-US</v>
    <v>Atom</v>
  </rv>
  <rv s="0">
    <v>1073742080</v>
    <v>copper-69</v>
    <v>wjson{"t":"e","d":"Isotope","e":"Copper69"}</v>
    <v>en-US</v>
    <v>Atom</v>
  </rv>
  <rv s="0">
    <v>1073742080</v>
    <v>copper-70</v>
    <v>wjson{"t":"e","d":"Isotope","e":"Copper70"}</v>
    <v>en-US</v>
    <v>Atom</v>
  </rv>
  <rv s="0">
    <v>1073742080</v>
    <v>copper-71</v>
    <v>wjson{"t":"e","d":"Isotope","e":"Copper71"}</v>
    <v>en-US</v>
    <v>Atom</v>
  </rv>
  <rv s="0">
    <v>1073742080</v>
    <v>copper-72</v>
    <v>wjson{"t":"e","d":"Isotope","e":"Copper72"}</v>
    <v>en-US</v>
    <v>Atom</v>
  </rv>
  <rv s="0">
    <v>1073742080</v>
    <v>copper-73</v>
    <v>wjson{"t":"e","d":"Isotope","e":"Copper73"}</v>
    <v>en-US</v>
    <v>Atom</v>
  </rv>
  <rv s="0">
    <v>1073742080</v>
    <v>copper-74</v>
    <v>wjson{"t":"e","d":"Isotope","e":"Copper74"}</v>
    <v>en-US</v>
    <v>Atom</v>
  </rv>
  <rv s="0">
    <v>1073742080</v>
    <v>copper-75</v>
    <v>wjson{"t":"e","d":"Isotope","e":"Copper75"}</v>
    <v>en-US</v>
    <v>Atom</v>
  </rv>
  <rv s="0">
    <v>1073742080</v>
    <v>copper-76</v>
    <v>wjson{"t":"e","d":"Isotope","e":"Copper76"}</v>
    <v>en-US</v>
    <v>Atom</v>
  </rv>
  <rv s="0">
    <v>1073742080</v>
    <v>copper-77</v>
    <v>wjson{"t":"e","d":"Isotope","e":"Copper77"}</v>
    <v>en-US</v>
    <v>Atom</v>
  </rv>
  <rv s="0">
    <v>1073742080</v>
    <v>copper-78</v>
    <v>wjson{"t":"e","d":"Isotope","e":"Copper78"}</v>
    <v>en-US</v>
    <v>Atom</v>
  </rv>
  <rv s="0">
    <v>1073742080</v>
    <v>copper-79</v>
    <v>wjson{"t":"e","d":"Isotope","e":"Copper79"}</v>
    <v>en-US</v>
    <v>Atom</v>
  </rv>
  <rv s="0">
    <v>1073742080</v>
    <v>copper-80</v>
    <v>wjson{"t":"e","d":"Isotope","e":"Copper80"}</v>
    <v>en-US</v>
    <v>Atom</v>
  </rv>
  <rv s="2">
    <v>294</v>
  </rv>
  <rv s="1">
    <fb>361.49</fb>
    <v>27</v>
  </rv>
  <rv s="2">
    <v>295</v>
  </rv>
  <rv s="1">
    <fb>-1.08E-9</fb>
    <v>30</v>
  </rv>
  <rv s="1">
    <fb>1084.6199999999999</fb>
    <v>27</v>
  </rv>
  <rv s="1">
    <fb>1.1000000000000001E-2</fb>
    <v>25</v>
  </rv>
  <rv s="1">
    <fb>-6.8600000000000001E-11</fb>
    <v>83</v>
  </rv>
  <rv s="4">
    <v>94</v>
    <v>10</v>
    <v>32</v>
    <v>1</v>
    <v>periodic table location</v>
  </rv>
  <rv s="1">
    <fb>1.7E-8</fb>
    <v>83</v>
  </rv>
  <rv s="2">
    <v>296</v>
  </rv>
  <rv s="1">
    <fb>6.0000000000023142E-6</fb>
    <v>28</v>
  </rv>
  <rv s="2">
    <v>297</v>
  </rv>
  <rv s="1">
    <fb>-9.630000000000001E-6</fb>
    <v>75</v>
  </rv>
  <rv s="24">
    <v>#VALUE!</v>
    <v>en-US</v>
    <v>wjson{"t":"e","d":"Element","e":"Copper"}</v>
    <v>1073742080</v>
    <v>1</v>
    <v>103</v>
    <v>114</v>
    <v>copper</v>
    <v>8</v>
    <v>9</v>
    <v>Atom</v>
    <v>10</v>
    <v>105</v>
    <v>24</v>
    <v>4165</v>
    <v>4166</v>
    <v>2648</v>
    <v>Cu</v>
    <v>d</v>
    <v>4167</v>
    <v>CAS7440-50-8</v>
    <v>4013</v>
    <v>4168</v>
    <v>4169</v>
    <v>-8000</v>
    <v>4170</v>
    <v>4171</v>
    <v>2759</v>
    <v>35</v>
    <v>2791</v>
    <v>4172</v>
    <v>224</v>
    <v>4202</v>
    <v>235</v>
    <v>4204</v>
    <v>4205</v>
    <v>4206</v>
    <v>4207</v>
    <v>4208</v>
    <v>copper</v>
    <v>4166</v>
    <v>2560</v>
    <v>2247</v>
    <v>4209</v>
    <v>4210</v>
    <v>2308</v>
    <v>4211</v>
    <v>copper</v>
    <v>4212</v>
    <v>4213</v>
    <v>209</v>
    <v>245</v>
    <v>4214</v>
    <v>Copper is a chemical element with the symbol Cu (from) and atomic number 29. It is a soft, malleable, and ductile metal with very high thermal and electrical conductivity. A freshly exposed surface of pure copper has a pinkish–orange color.</v>
    <v>element</v>
  </rv>
  <rv s="0">
    <v>1073742080</v>
    <v>zinc</v>
    <v>wjson{"t":"e","d":"Element","e":"Zinc"}</v>
    <v>en-US</v>
    <v>Atom</v>
  </rv>
  <rv s="1">
    <fb>65.38</fb>
    <v>27</v>
  </rv>
  <rv s="1">
    <fb>30</fb>
    <v>26</v>
  </rv>
  <rv s="1">
    <fb>142</fb>
    <v>26</v>
  </rv>
  <rv s="1">
    <fb>907</fb>
    <v>26</v>
  </rv>
  <rv s="1">
    <fb>122</fb>
    <v>26</v>
  </rv>
  <rv s="1">
    <fb>7.7999999999999996E-3</fb>
    <v>66</v>
  </rv>
  <rv s="1">
    <fb>7.14</fb>
    <v>25</v>
  </rv>
  <rv s="1">
    <fb>1.65</fb>
    <v>27</v>
  </rv>
  <rv s="1">
    <fb>3.2999999999999991E-3</fb>
    <v>66</v>
  </rv>
  <rv s="3">
    <v>95</v>
    <v>10</v>
    <v>0</v>
    <v>image of zinc</v>
  </rv>
  <rv s="0">
    <v>1073742080</v>
    <v>zinc-54</v>
    <v>wjson{"t":"e","d":"Isotope","e":"Zinc54"}</v>
    <v>en-US</v>
    <v>Atom</v>
  </rv>
  <rv s="0">
    <v>1073742080</v>
    <v>zinc-55</v>
    <v>wjson{"t":"e","d":"Isotope","e":"Zinc55"}</v>
    <v>en-US</v>
    <v>Atom</v>
  </rv>
  <rv s="0">
    <v>1073742080</v>
    <v>zinc-56</v>
    <v>wjson{"t":"e","d":"Isotope","e":"Zinc56"}</v>
    <v>en-US</v>
    <v>Atom</v>
  </rv>
  <rv s="0">
    <v>1073742080</v>
    <v>zinc-57</v>
    <v>wjson{"t":"e","d":"Isotope","e":"Zinc57"}</v>
    <v>en-US</v>
    <v>Atom</v>
  </rv>
  <rv s="0">
    <v>1073742080</v>
    <v>zinc-58</v>
    <v>wjson{"t":"e","d":"Isotope","e":"Zinc58"}</v>
    <v>en-US</v>
    <v>Atom</v>
  </rv>
  <rv s="0">
    <v>1073742080</v>
    <v>zinc-59</v>
    <v>wjson{"t":"e","d":"Isotope","e":"Zinc59"}</v>
    <v>en-US</v>
    <v>Atom</v>
  </rv>
  <rv s="0">
    <v>1073742080</v>
    <v>zinc-60</v>
    <v>wjson{"t":"e","d":"Isotope","e":"Zinc60"}</v>
    <v>en-US</v>
    <v>Atom</v>
  </rv>
  <rv s="0">
    <v>1073742080</v>
    <v>zinc-61</v>
    <v>wjson{"t":"e","d":"Isotope","e":"Zinc61"}</v>
    <v>en-US</v>
    <v>Atom</v>
  </rv>
  <rv s="0">
    <v>1073742080</v>
    <v>zinc-62</v>
    <v>wjson{"t":"e","d":"Isotope","e":"Zinc62"}</v>
    <v>en-US</v>
    <v>Atom</v>
  </rv>
  <rv s="0">
    <v>1073742080</v>
    <v>zinc-63</v>
    <v>wjson{"t":"e","d":"Isotope","e":"Zinc63"}</v>
    <v>en-US</v>
    <v>Atom</v>
  </rv>
  <rv s="0">
    <v>1073742080</v>
    <v>zinc-64</v>
    <v>wjson{"t":"e","d":"Isotope","e":"Zinc64"}</v>
    <v>en-US</v>
    <v>Atom</v>
  </rv>
  <rv s="0">
    <v>1073742080</v>
    <v>zinc-65</v>
    <v>wjson{"t":"e","d":"Isotope","e":"Zinc65"}</v>
    <v>en-US</v>
    <v>Atom</v>
  </rv>
  <rv s="0">
    <v>1073742080</v>
    <v>zinc-66</v>
    <v>wjson{"t":"e","d":"Isotope","e":"Zinc66"}</v>
    <v>en-US</v>
    <v>Atom</v>
  </rv>
  <rv s="0">
    <v>1073742080</v>
    <v>zinc-67</v>
    <v>wjson{"t":"e","d":"Isotope","e":"Zinc67"}</v>
    <v>en-US</v>
    <v>Atom</v>
  </rv>
  <rv s="0">
    <v>1073742080</v>
    <v>zinc-68</v>
    <v>wjson{"t":"e","d":"Isotope","e":"Zinc68"}</v>
    <v>en-US</v>
    <v>Atom</v>
  </rv>
  <rv s="0">
    <v>1073742080</v>
    <v>zinc-69</v>
    <v>wjson{"t":"e","d":"Isotope","e":"Zinc69"}</v>
    <v>en-US</v>
    <v>Atom</v>
  </rv>
  <rv s="0">
    <v>1073742080</v>
    <v>zinc-70</v>
    <v>wjson{"t":"e","d":"Isotope","e":"Zinc70"}</v>
    <v>en-US</v>
    <v>Atom</v>
  </rv>
  <rv s="0">
    <v>1073742080</v>
    <v>zinc-71</v>
    <v>wjson{"t":"e","d":"Isotope","e":"Zinc71"}</v>
    <v>en-US</v>
    <v>Atom</v>
  </rv>
  <rv s="0">
    <v>1073742080</v>
    <v>zinc-72</v>
    <v>wjson{"t":"e","d":"Isotope","e":"Zinc72"}</v>
    <v>en-US</v>
    <v>Atom</v>
  </rv>
  <rv s="0">
    <v>1073742080</v>
    <v>zinc-73</v>
    <v>wjson{"t":"e","d":"Isotope","e":"Zinc73"}</v>
    <v>en-US</v>
    <v>Atom</v>
  </rv>
  <rv s="0">
    <v>1073742080</v>
    <v>zinc-74</v>
    <v>wjson{"t":"e","d":"Isotope","e":"Zinc74"}</v>
    <v>en-US</v>
    <v>Atom</v>
  </rv>
  <rv s="0">
    <v>1073742080</v>
    <v>zinc-75</v>
    <v>wjson{"t":"e","d":"Isotope","e":"Zinc75"}</v>
    <v>en-US</v>
    <v>Atom</v>
  </rv>
  <rv s="0">
    <v>1073742080</v>
    <v>zinc-76</v>
    <v>wjson{"t":"e","d":"Isotope","e":"Zinc76"}</v>
    <v>en-US</v>
    <v>Atom</v>
  </rv>
  <rv s="0">
    <v>1073742080</v>
    <v>zinc-77</v>
    <v>wjson{"t":"e","d":"Isotope","e":"Zinc77"}</v>
    <v>en-US</v>
    <v>Atom</v>
  </rv>
  <rv s="0">
    <v>1073742080</v>
    <v>zinc-78</v>
    <v>wjson{"t":"e","d":"Isotope","e":"Zinc78"}</v>
    <v>en-US</v>
    <v>Atom</v>
  </rv>
  <rv s="0">
    <v>1073742080</v>
    <v>zinc-79</v>
    <v>wjson{"t":"e","d":"Isotope","e":"Zinc79"}</v>
    <v>en-US</v>
    <v>Atom</v>
  </rv>
  <rv s="0">
    <v>1073742080</v>
    <v>zinc-80</v>
    <v>wjson{"t":"e","d":"Isotope","e":"Zinc80"}</v>
    <v>en-US</v>
    <v>Atom</v>
  </rv>
  <rv s="0">
    <v>1073742080</v>
    <v>zinc-81</v>
    <v>wjson{"t":"e","d":"Isotope","e":"Zinc81"}</v>
    <v>en-US</v>
    <v>Atom</v>
  </rv>
  <rv s="0">
    <v>1073742080</v>
    <v>zinc-82</v>
    <v>wjson{"t":"e","d":"Isotope","e":"Zinc82"}</v>
    <v>en-US</v>
    <v>Atom</v>
  </rv>
  <rv s="0">
    <v>1073742080</v>
    <v>zinc-83</v>
    <v>wjson{"t":"e","d":"Isotope","e":"Zinc83"}</v>
    <v>en-US</v>
    <v>Atom</v>
  </rv>
  <rv s="2">
    <v>298</v>
  </rv>
  <rv s="1">
    <fb>266.49</fb>
    <v>27</v>
  </rv>
  <rv s="1">
    <fb>494.68</fb>
    <v>27</v>
  </rv>
  <rv s="2">
    <v>299</v>
  </rv>
  <rv s="1">
    <fb>-2.21E-9</fb>
    <v>30</v>
  </rv>
  <rv s="1">
    <fb>419.53</fb>
    <v>27</v>
  </rv>
  <rv s="1">
    <fb>1.7999999999999999E-2</fb>
    <v>25</v>
  </rv>
  <rv s="1">
    <fb>-1.4499999999999999E-10</fb>
    <v>33</v>
  </rv>
  <rv s="4">
    <v>96</v>
    <v>10</v>
    <v>32</v>
    <v>1</v>
    <v>periodic table location</v>
  </rv>
  <rv s="1">
    <fb>5.9000000000007397E-8</fb>
    <v>83</v>
  </rv>
  <rv s="1">
    <fb>1.9999999999999939E-4</fb>
    <v>67</v>
  </rv>
  <rv s="2">
    <v>300</v>
  </rv>
  <rv s="1">
    <fb>3.0000000000000675E-5</fb>
    <v>70</v>
  </rv>
  <rv s="2">
    <v>301</v>
  </rv>
  <rv s="1">
    <fb>-1.5800000000000005E-5</fb>
    <v>28</v>
  </rv>
  <rv s="24">
    <v>#VALUE!</v>
    <v>en-US</v>
    <v>wjson{"t":"e","d":"Element","e":"Zinc"}</v>
    <v>1073742080</v>
    <v>1</v>
    <v>103</v>
    <v>114</v>
    <v>zinc</v>
    <v>8</v>
    <v>9</v>
    <v>Atom</v>
    <v>10</v>
    <v>105</v>
    <v>24</v>
    <v>4217</v>
    <v>4218</v>
    <v>4219</v>
    <v>Zn</v>
    <v>d</v>
    <v>4220</v>
    <v>CAS7440-66-6</v>
    <v>4221</v>
    <v>4222</v>
    <v>4223</v>
    <v>1500</v>
    <v>4064</v>
    <v>221</v>
    <v>4224</v>
    <v>2463</v>
    <v>4225</v>
    <v>4226</v>
    <v>16</v>
    <v>4257</v>
    <v>27</v>
    <v>4260</v>
    <v>4261</v>
    <v>4262</v>
    <v>4263</v>
    <v>4264</v>
    <v>zinc</v>
    <v>4218</v>
    <v>2740</v>
    <v>2247</v>
    <v>4265</v>
    <v>4266</v>
    <v>4267</v>
    <v>4268</v>
    <v>zinc</v>
    <v>4269</v>
    <v>4270</v>
    <v>209</v>
    <v>3907</v>
    <v>4271</v>
    <v>Zinc is a chemical element with the symbol Zn and atomic number 30. Zinc is a slightly brittle metal at room temperature and has a blue–silvery appearance when oxidation is removed.</v>
    <v>element</v>
  </rv>
  <rv s="0">
    <v>1073742080</v>
    <v>gallium</v>
    <v>wjson{"t":"e","d":"Element","e":"Gallium"}</v>
    <v>en-US</v>
    <v>Atom</v>
  </rv>
  <rv s="1">
    <fb>69.722999999999999</fb>
    <v>25</v>
  </rv>
  <rv s="1">
    <fb>136</fb>
    <v>26</v>
  </rv>
  <rv s="1">
    <fb>2204</fb>
    <v>26</v>
  </rv>
  <rv s="1">
    <fb>1.8999999999999974E-3</fb>
    <v>66</v>
  </rv>
  <rv s="1">
    <fb>5.9039999999999999</fb>
    <v>25</v>
  </rv>
  <rv s="0">
    <v>-1610612480</v>
    <v>Paul‐Émile Lecoq de Boisbaudran</v>
    <v>wjson{"t":"e","d":"Person","e":"Paul-EmileLecoqDeBoisbaudran::785f7"}</v>
    <v>en-US</v>
    <v>NotablePeople</v>
  </rv>
  <rv s="2">
    <v>302</v>
  </rv>
  <rv s="1">
    <fb>7100000</fb>
    <v>26</v>
  </rv>
  <rv s="1">
    <fb>28.9</fb>
    <v>29</v>
  </rv>
  <rv s="1">
    <fb>1.81</fb>
    <v>27</v>
  </rv>
  <rv s="3">
    <v>97</v>
    <v>10</v>
    <v>0</v>
    <v>image of gallium</v>
  </rv>
  <rv s="0">
    <v>1073742080</v>
    <v>gallium-56</v>
    <v>wjson{"t":"e","d":"Isotope","e":"Gallium56"}</v>
    <v>en-US</v>
    <v>Atom</v>
  </rv>
  <rv s="0">
    <v>1073742080</v>
    <v>gallium-57</v>
    <v>wjson{"t":"e","d":"Isotope","e":"Gallium57"}</v>
    <v>en-US</v>
    <v>Atom</v>
  </rv>
  <rv s="0">
    <v>1073742080</v>
    <v>gallium-58</v>
    <v>wjson{"t":"e","d":"Isotope","e":"Gallium58"}</v>
    <v>en-US</v>
    <v>Atom</v>
  </rv>
  <rv s="0">
    <v>1073742080</v>
    <v>gallium-59</v>
    <v>wjson{"t":"e","d":"Isotope","e":"Gallium59"}</v>
    <v>en-US</v>
    <v>Atom</v>
  </rv>
  <rv s="0">
    <v>1073742080</v>
    <v>gallium-60</v>
    <v>wjson{"t":"e","d":"Isotope","e":"Gallium60"}</v>
    <v>en-US</v>
    <v>Atom</v>
  </rv>
  <rv s="0">
    <v>1073742080</v>
    <v>gallium-61</v>
    <v>wjson{"t":"e","d":"Isotope","e":"Gallium61"}</v>
    <v>en-US</v>
    <v>Atom</v>
  </rv>
  <rv s="0">
    <v>1073742080</v>
    <v>gallium-62</v>
    <v>wjson{"t":"e","d":"Isotope","e":"Gallium62"}</v>
    <v>en-US</v>
    <v>Atom</v>
  </rv>
  <rv s="0">
    <v>1073742080</v>
    <v>gallium-63</v>
    <v>wjson{"t":"e","d":"Isotope","e":"Gallium63"}</v>
    <v>en-US</v>
    <v>Atom</v>
  </rv>
  <rv s="0">
    <v>1073742080</v>
    <v>gallium-64</v>
    <v>wjson{"t":"e","d":"Isotope","e":"Gallium64"}</v>
    <v>en-US</v>
    <v>Atom</v>
  </rv>
  <rv s="0">
    <v>1073742080</v>
    <v>gallium-65</v>
    <v>wjson{"t":"e","d":"Isotope","e":"Gallium65"}</v>
    <v>en-US</v>
    <v>Atom</v>
  </rv>
  <rv s="0">
    <v>1073742080</v>
    <v>gallium-66</v>
    <v>wjson{"t":"e","d":"Isotope","e":"Gallium66"}</v>
    <v>en-US</v>
    <v>Atom</v>
  </rv>
  <rv s="0">
    <v>1073742080</v>
    <v>gallium-67</v>
    <v>wjson{"t":"e","d":"Isotope","e":"Gallium67"}</v>
    <v>en-US</v>
    <v>Atom</v>
  </rv>
  <rv s="0">
    <v>1073742080</v>
    <v>gallium-68</v>
    <v>wjson{"t":"e","d":"Isotope","e":"Gallium68"}</v>
    <v>en-US</v>
    <v>Atom</v>
  </rv>
  <rv s="0">
    <v>1073742080</v>
    <v>gallium-69</v>
    <v>wjson{"t":"e","d":"Isotope","e":"Gallium69"}</v>
    <v>en-US</v>
    <v>Atom</v>
  </rv>
  <rv s="0">
    <v>1073742080</v>
    <v>gallium-70</v>
    <v>wjson{"t":"e","d":"Isotope","e":"Gallium70"}</v>
    <v>en-US</v>
    <v>Atom</v>
  </rv>
  <rv s="0">
    <v>1073742080</v>
    <v>gallium-71</v>
    <v>wjson{"t":"e","d":"Isotope","e":"Gallium71"}</v>
    <v>en-US</v>
    <v>Atom</v>
  </rv>
  <rv s="0">
    <v>1073742080</v>
    <v>gallium-72</v>
    <v>wjson{"t":"e","d":"Isotope","e":"Gallium72"}</v>
    <v>en-US</v>
    <v>Atom</v>
  </rv>
  <rv s="0">
    <v>1073742080</v>
    <v>gallium-73</v>
    <v>wjson{"t":"e","d":"Isotope","e":"Gallium73"}</v>
    <v>en-US</v>
    <v>Atom</v>
  </rv>
  <rv s="0">
    <v>1073742080</v>
    <v>gallium-74</v>
    <v>wjson{"t":"e","d":"Isotope","e":"Gallium74"}</v>
    <v>en-US</v>
    <v>Atom</v>
  </rv>
  <rv s="0">
    <v>1073742080</v>
    <v>gallium-75</v>
    <v>wjson{"t":"e","d":"Isotope","e":"Gallium75"}</v>
    <v>en-US</v>
    <v>Atom</v>
  </rv>
  <rv s="0">
    <v>1073742080</v>
    <v>gallium-76</v>
    <v>wjson{"t":"e","d":"Isotope","e":"Gallium76"}</v>
    <v>en-US</v>
    <v>Atom</v>
  </rv>
  <rv s="0">
    <v>1073742080</v>
    <v>gallium-77</v>
    <v>wjson{"t":"e","d":"Isotope","e":"Gallium77"}</v>
    <v>en-US</v>
    <v>Atom</v>
  </rv>
  <rv s="0">
    <v>1073742080</v>
    <v>gallium-78</v>
    <v>wjson{"t":"e","d":"Isotope","e":"Gallium78"}</v>
    <v>en-US</v>
    <v>Atom</v>
  </rv>
  <rv s="0">
    <v>1073742080</v>
    <v>gallium-79</v>
    <v>wjson{"t":"e","d":"Isotope","e":"Gallium79"}</v>
    <v>en-US</v>
    <v>Atom</v>
  </rv>
  <rv s="0">
    <v>1073742080</v>
    <v>gallium-80</v>
    <v>wjson{"t":"e","d":"Isotope","e":"Gallium80"}</v>
    <v>en-US</v>
    <v>Atom</v>
  </rv>
  <rv s="0">
    <v>1073742080</v>
    <v>gallium-81</v>
    <v>wjson{"t":"e","d":"Isotope","e":"Gallium81"}</v>
    <v>en-US</v>
    <v>Atom</v>
  </rv>
  <rv s="0">
    <v>1073742080</v>
    <v>gallium-82</v>
    <v>wjson{"t":"e","d":"Isotope","e":"Gallium82"}</v>
    <v>en-US</v>
    <v>Atom</v>
  </rv>
  <rv s="0">
    <v>1073742080</v>
    <v>gallium-83</v>
    <v>wjson{"t":"e","d":"Isotope","e":"Gallium83"}</v>
    <v>en-US</v>
    <v>Atom</v>
  </rv>
  <rv s="0">
    <v>1073742080</v>
    <v>gallium-84</v>
    <v>wjson{"t":"e","d":"Isotope","e":"Gallium84"}</v>
    <v>en-US</v>
    <v>Atom</v>
  </rv>
  <rv s="0">
    <v>1073742080</v>
    <v>gallium-85</v>
    <v>wjson{"t":"e","d":"Isotope","e":"Gallium85"}</v>
    <v>en-US</v>
    <v>Atom</v>
  </rv>
  <rv s="0">
    <v>1073742080</v>
    <v>gallium-86</v>
    <v>wjson{"t":"e","d":"Isotope","e":"Gallium86"}</v>
    <v>en-US</v>
    <v>Atom</v>
  </rv>
  <rv s="2">
    <v>303</v>
  </rv>
  <rv s="1">
    <fb>451.97</fb>
    <v>27</v>
  </rv>
  <rv s="1">
    <fb>766.33</fb>
    <v>27</v>
  </rv>
  <rv s="1">
    <fb>452.6</fb>
    <v>29</v>
  </rv>
  <rv s="2">
    <v>304</v>
  </rv>
  <rv s="1">
    <fb>-3E-9</fb>
    <v>30</v>
  </rv>
  <rv s="1">
    <fb>29.76</fb>
    <v>27</v>
  </rv>
  <rv s="1">
    <fb>7.6000000000000221E-4</fb>
    <v>67</v>
  </rv>
  <rv s="1">
    <fb>-2.09E-10</fb>
    <v>33</v>
  </rv>
  <rv s="1">
    <fb>3E-9</fb>
    <v>97</v>
  </rv>
  <rv s="4">
    <v>98</v>
    <v>10</v>
    <v>32</v>
    <v>1</v>
    <v>periodic table location</v>
  </rv>
  <rv s="1">
    <fb>1.3999999999998172E-7</fb>
    <v>33</v>
  </rv>
  <rv s="2">
    <v>305</v>
  </rv>
  <rv s="1">
    <fb>1.0000000000000243E-6</fb>
    <v>75</v>
  </rv>
  <rv s="2">
    <v>306</v>
  </rv>
  <rv s="1">
    <fb>187</fb>
    <v>26</v>
  </rv>
  <rv s="1">
    <fb>-1.7699999999999997E-5</fb>
    <v>28</v>
  </rv>
  <rv s="36">
    <v>#VALUE!</v>
    <v>en-US</v>
    <v>wjson{"t":"e","d":"Element","e":"Gallium"}</v>
    <v>1073742080</v>
    <v>1</v>
    <v>140</v>
    <v>141</v>
    <v>gallium</v>
    <v>8</v>
    <v>9</v>
    <v>Atom</v>
    <v>10</v>
    <v>142</v>
    <v>24</v>
    <v>4274</v>
    <v>5</v>
    <v>4275</v>
    <v>Ga</v>
    <v>p</v>
    <v>4276</v>
    <v>CAS7440-55-3</v>
    <v>4221</v>
    <v>4277</v>
    <v>4278</v>
    <v>4280</v>
    <v>2257</v>
    <v>1875</v>
    <v>4281</v>
    <v>4282</v>
    <v>4283</v>
    <v>2307</v>
    <v>4284</v>
    <v>2925</v>
    <v>4316</v>
    <v>235</v>
    <v>4320</v>
    <v>4321</v>
    <v>4322</v>
    <v>4323</v>
    <v>4324</v>
    <v>gallium</v>
    <v>5</v>
    <v>4325</v>
    <v>2247</v>
    <v>4326</v>
    <v>4327</v>
    <v>3169</v>
    <v>4328</v>
    <v>gallium</v>
    <v>4329</v>
    <v>4330</v>
    <v>2201</v>
    <v>4331</v>
    <v>4332</v>
    <v>Gallium is a chemical element with the symbol Ga and atomic number 31. Elemental gallium is a soft, silvery metal at standard temperature and pressure; however in its liquid state it becomes silvery white.</v>
    <v>element</v>
  </rv>
  <rv s="0">
    <v>1073742080</v>
    <v>germanium</v>
    <v>wjson{"t":"e","d":"Element","e":"Germanium"}</v>
    <v>en-US</v>
    <v>Atom</v>
  </rv>
  <rv s="1">
    <fb>72.63</fb>
    <v>25</v>
  </rv>
  <rv s="1">
    <fb>32</fb>
    <v>26</v>
  </rv>
  <rv s="1">
    <fb>125</fb>
    <v>26</v>
  </rv>
  <rv s="1">
    <fb>2820</fb>
    <v>26</v>
  </rv>
  <rv s="1">
    <fb>1.3999999999999798E-4</fb>
    <v>67</v>
  </rv>
  <rv s="1">
    <fb>5.3230000000000004</fb>
    <v>25</v>
  </rv>
  <rv s="0">
    <v>-1610612480</v>
    <v>Clemens Alexander Winkler</v>
    <v>wjson{"t":"e","d":"Person","e":"ClemensAlexanderWinkler::6mm29"}</v>
    <v>en-US</v>
    <v>NotablePeople</v>
  </rv>
  <rv s="2">
    <v>307</v>
  </rv>
  <rv s="1">
    <fb>2000</fb>
    <v>26</v>
  </rv>
  <rv s="1">
    <fb>119</fb>
    <v>26</v>
  </rv>
  <rv s="1">
    <fb>2.0099999999999998</fb>
    <v>27</v>
  </rv>
  <rv s="3">
    <v>99</v>
    <v>10</v>
    <v>0</v>
    <v>image of germanium</v>
  </rv>
  <rv s="0">
    <v>1073742080</v>
    <v>germanium-58</v>
    <v>wjson{"t":"e","d":"Isotope","e":"Germanium58"}</v>
    <v>en-US</v>
    <v>Atom</v>
  </rv>
  <rv s="0">
    <v>1073742080</v>
    <v>germanium-59</v>
    <v>wjson{"t":"e","d":"Isotope","e":"Germanium59"}</v>
    <v>en-US</v>
    <v>Atom</v>
  </rv>
  <rv s="0">
    <v>1073742080</v>
    <v>germanium-60</v>
    <v>wjson{"t":"e","d":"Isotope","e":"Germanium60"}</v>
    <v>en-US</v>
    <v>Atom</v>
  </rv>
  <rv s="0">
    <v>1073742080</v>
    <v>germanium-61</v>
    <v>wjson{"t":"e","d":"Isotope","e":"Germanium61"}</v>
    <v>en-US</v>
    <v>Atom</v>
  </rv>
  <rv s="0">
    <v>1073742080</v>
    <v>germanium-62</v>
    <v>wjson{"t":"e","d":"Isotope","e":"Germanium62"}</v>
    <v>en-US</v>
    <v>Atom</v>
  </rv>
  <rv s="0">
    <v>1073742080</v>
    <v>germanium-63</v>
    <v>wjson{"t":"e","d":"Isotope","e":"Germanium63"}</v>
    <v>en-US</v>
    <v>Atom</v>
  </rv>
  <rv s="0">
    <v>1073742080</v>
    <v>germanium-64</v>
    <v>wjson{"t":"e","d":"Isotope","e":"Germanium64"}</v>
    <v>en-US</v>
    <v>Atom</v>
  </rv>
  <rv s="0">
    <v>1073742080</v>
    <v>germanium-65</v>
    <v>wjson{"t":"e","d":"Isotope","e":"Germanium65"}</v>
    <v>en-US</v>
    <v>Atom</v>
  </rv>
  <rv s="0">
    <v>1073742080</v>
    <v>germanium-66</v>
    <v>wjson{"t":"e","d":"Isotope","e":"Germanium66"}</v>
    <v>en-US</v>
    <v>Atom</v>
  </rv>
  <rv s="0">
    <v>1073742080</v>
    <v>germanium-67</v>
    <v>wjson{"t":"e","d":"Isotope","e":"Germanium67"}</v>
    <v>en-US</v>
    <v>Atom</v>
  </rv>
  <rv s="0">
    <v>1073742080</v>
    <v>germanium-68</v>
    <v>wjson{"t":"e","d":"Isotope","e":"Germanium68"}</v>
    <v>en-US</v>
    <v>Atom</v>
  </rv>
  <rv s="0">
    <v>1073742080</v>
    <v>germanium-69</v>
    <v>wjson{"t":"e","d":"Isotope","e":"Germanium69"}</v>
    <v>en-US</v>
    <v>Atom</v>
  </rv>
  <rv s="0">
    <v>1073742080</v>
    <v>germanium-70</v>
    <v>wjson{"t":"e","d":"Isotope","e":"Germanium70"}</v>
    <v>en-US</v>
    <v>Atom</v>
  </rv>
  <rv s="0">
    <v>1073742080</v>
    <v>germanium-71</v>
    <v>wjson{"t":"e","d":"Isotope","e":"Germanium71"}</v>
    <v>en-US</v>
    <v>Atom</v>
  </rv>
  <rv s="0">
    <v>1073742080</v>
    <v>germanium-72</v>
    <v>wjson{"t":"e","d":"Isotope","e":"Germanium72"}</v>
    <v>en-US</v>
    <v>Atom</v>
  </rv>
  <rv s="0">
    <v>1073742080</v>
    <v>germanium-73</v>
    <v>wjson{"t":"e","d":"Isotope","e":"Germanium73"}</v>
    <v>en-US</v>
    <v>Atom</v>
  </rv>
  <rv s="0">
    <v>1073742080</v>
    <v>germanium-74</v>
    <v>wjson{"t":"e","d":"Isotope","e":"Germanium74"}</v>
    <v>en-US</v>
    <v>Atom</v>
  </rv>
  <rv s="0">
    <v>1073742080</v>
    <v>germanium-75</v>
    <v>wjson{"t":"e","d":"Isotope","e":"Germanium75"}</v>
    <v>en-US</v>
    <v>Atom</v>
  </rv>
  <rv s="0">
    <v>1073742080</v>
    <v>germanium-76</v>
    <v>wjson{"t":"e","d":"Isotope","e":"Germanium76"}</v>
    <v>en-US</v>
    <v>Atom</v>
  </rv>
  <rv s="0">
    <v>1073742080</v>
    <v>germanium-77</v>
    <v>wjson{"t":"e","d":"Isotope","e":"Germanium77"}</v>
    <v>en-US</v>
    <v>Atom</v>
  </rv>
  <rv s="0">
    <v>1073742080</v>
    <v>germanium-78</v>
    <v>wjson{"t":"e","d":"Isotope","e":"Germanium78"}</v>
    <v>en-US</v>
    <v>Atom</v>
  </rv>
  <rv s="0">
    <v>1073742080</v>
    <v>germanium-79</v>
    <v>wjson{"t":"e","d":"Isotope","e":"Germanium79"}</v>
    <v>en-US</v>
    <v>Atom</v>
  </rv>
  <rv s="0">
    <v>1073742080</v>
    <v>germanium-80</v>
    <v>wjson{"t":"e","d":"Isotope","e":"Germanium80"}</v>
    <v>en-US</v>
    <v>Atom</v>
  </rv>
  <rv s="0">
    <v>1073742080</v>
    <v>germanium-81</v>
    <v>wjson{"t":"e","d":"Isotope","e":"Germanium81"}</v>
    <v>en-US</v>
    <v>Atom</v>
  </rv>
  <rv s="0">
    <v>1073742080</v>
    <v>germanium-82</v>
    <v>wjson{"t":"e","d":"Isotope","e":"Germanium82"}</v>
    <v>en-US</v>
    <v>Atom</v>
  </rv>
  <rv s="0">
    <v>1073742080</v>
    <v>germanium-83</v>
    <v>wjson{"t":"e","d":"Isotope","e":"Germanium83"}</v>
    <v>en-US</v>
    <v>Atom</v>
  </rv>
  <rv s="0">
    <v>1073742080</v>
    <v>germanium-84</v>
    <v>wjson{"t":"e","d":"Isotope","e":"Germanium84"}</v>
    <v>en-US</v>
    <v>Atom</v>
  </rv>
  <rv s="0">
    <v>1073742080</v>
    <v>germanium-85</v>
    <v>wjson{"t":"e","d":"Isotope","e":"Germanium85"}</v>
    <v>en-US</v>
    <v>Atom</v>
  </rv>
  <rv s="0">
    <v>1073742080</v>
    <v>germanium-86</v>
    <v>wjson{"t":"e","d":"Isotope","e":"Germanium86"}</v>
    <v>en-US</v>
    <v>Atom</v>
  </rv>
  <rv s="0">
    <v>1073742080</v>
    <v>germanium-87</v>
    <v>wjson{"t":"e","d":"Isotope","e":"Germanium87"}</v>
    <v>en-US</v>
    <v>Atom</v>
  </rv>
  <rv s="0">
    <v>1073742080</v>
    <v>germanium-88</v>
    <v>wjson{"t":"e","d":"Isotope","e":"Germanium88"}</v>
    <v>en-US</v>
    <v>Atom</v>
  </rv>
  <rv s="0">
    <v>1073742080</v>
    <v>germanium-89</v>
    <v>wjson{"t":"e","d":"Isotope","e":"Germanium89"}</v>
    <v>en-US</v>
    <v>Atom</v>
  </rv>
  <rv s="2">
    <v>308</v>
  </rv>
  <rv s="1">
    <fb>565.75</fb>
    <v>27</v>
  </rv>
  <rv s="2">
    <v>309</v>
  </rv>
  <rv s="1">
    <fb>-1.5E-9</fb>
    <v>30</v>
  </rv>
  <rv s="1">
    <fb>938.3</fb>
    <v>29</v>
  </rv>
  <rv s="1">
    <fb>2.1000000000000025E-3</fb>
    <v>66</v>
  </rv>
  <rv s="1">
    <fb>-1.09E-10</fb>
    <v>33</v>
  </rv>
  <rv s="4">
    <v>100</v>
    <v>10</v>
    <v>32</v>
    <v>1</v>
    <v>periodic table location</v>
  </rv>
  <rv s="1">
    <fb>5.0000000000000001E-4</fb>
    <v>77</v>
  </rv>
  <rv s="2">
    <v>310</v>
  </rv>
  <rv s="2">
    <v>311</v>
  </rv>
  <rv s="1">
    <fb>-7.979999999999988E-6</fb>
    <v>75</v>
  </rv>
  <rv s="31">
    <v>#VALUE!</v>
    <v>en-US</v>
    <v>wjson{"t":"e","d":"Element","e":"Germanium"}</v>
    <v>1073742080</v>
    <v>1</v>
    <v>128</v>
    <v>129</v>
    <v>germanium</v>
    <v>8</v>
    <v>9</v>
    <v>Atom</v>
    <v>10</v>
    <v>130</v>
    <v>24</v>
    <v>4335</v>
    <v>4336</v>
    <v>4337</v>
    <v>Ge</v>
    <v>p</v>
    <v>4338</v>
    <v>CAS7440-56-4</v>
    <v>26</v>
    <v>4339</v>
    <v>4340</v>
    <v>4342</v>
    <v>1490</v>
    <v>1886</v>
    <v>4343</v>
    <v>4344</v>
    <v>4345</v>
    <v>2358</v>
    <v>4346</v>
    <v>224</v>
    <v>4379</v>
    <v>235</v>
    <v>4381</v>
    <v>4382</v>
    <v>4383</v>
    <v>4384</v>
    <v>4385</v>
    <v>germanium</v>
    <v>4336</v>
    <v>2238</v>
    <v>2247</v>
    <v>4386</v>
    <v>4387</v>
    <v>3965</v>
    <v>4388</v>
    <v>germanium</v>
    <v>3965</v>
    <v>4389</v>
    <v>2247</v>
    <v>4390</v>
    <v>Germanium is a chemical element with the symbol Ge and atomic number 32. It is a lustrous, hard–brittle, grayish–white metalloid in the carbon group, chemically similar to its group neighbours silicon and tin.</v>
    <v>element</v>
  </rv>
  <rv s="0">
    <v>1073742080</v>
    <v>arsenic</v>
    <v>wjson{"t":"e","d":"Element","e":"Arsenic"}</v>
    <v>en-US</v>
    <v>Atom</v>
  </rv>
  <rv s="1">
    <fb>74.921594999999996</fb>
    <v>70</v>
  </rv>
  <rv s="1">
    <fb>33</fb>
    <v>26</v>
  </rv>
  <rv s="1">
    <fb>114</fb>
    <v>26</v>
  </rv>
  <rv s="1">
    <fb>614</fb>
    <v>26</v>
  </rv>
  <rv s="1">
    <fb>2.0999999999999968E-4</fb>
    <v>67</v>
  </rv>
  <rv s="1">
    <fb>5.7270000000000003</fb>
    <v>25</v>
  </rv>
  <rv s="0">
    <v>-1610612480</v>
    <v>Saint Albertus Magnus</v>
    <v>wjson{"t":"e","d":"Person","e":"SaintAlbertusMagnus::zgw2k"}</v>
    <v>en-US</v>
    <v>NotablePeople</v>
  </rv>
  <rv s="2">
    <v>312</v>
  </rv>
  <rv s="1">
    <fb>3300000</fb>
    <v>26</v>
  </rv>
  <rv s="1">
    <fb>78</fb>
    <v>26</v>
  </rv>
  <rv s="1">
    <fb>2.1800000000000002</fb>
    <v>27</v>
  </rv>
  <rv s="1">
    <fb>4.999999999997411E-6</fb>
    <v>28</v>
  </rv>
  <rv s="3">
    <v>101</v>
    <v>10</v>
    <v>0</v>
    <v>image of arsenic</v>
  </rv>
  <rv s="0">
    <v>1073742080</v>
    <v>arsenic-60</v>
    <v>wjson{"t":"e","d":"Isotope","e":"Arsenic60"}</v>
    <v>en-US</v>
    <v>Atom</v>
  </rv>
  <rv s="0">
    <v>1073742080</v>
    <v>arsenic-61</v>
    <v>wjson{"t":"e","d":"Isotope","e":"Arsenic61"}</v>
    <v>en-US</v>
    <v>Atom</v>
  </rv>
  <rv s="0">
    <v>1073742080</v>
    <v>arsenic-62</v>
    <v>wjson{"t":"e","d":"Isotope","e":"Arsenic62"}</v>
    <v>en-US</v>
    <v>Atom</v>
  </rv>
  <rv s="0">
    <v>1073742080</v>
    <v>arsenic-63</v>
    <v>wjson{"t":"e","d":"Isotope","e":"Arsenic63"}</v>
    <v>en-US</v>
    <v>Atom</v>
  </rv>
  <rv s="0">
    <v>1073742080</v>
    <v>arsenic-64</v>
    <v>wjson{"t":"e","d":"Isotope","e":"Arsenic64"}</v>
    <v>en-US</v>
    <v>Atom</v>
  </rv>
  <rv s="0">
    <v>1073742080</v>
    <v>arsenic-65</v>
    <v>wjson{"t":"e","d":"Isotope","e":"Arsenic65"}</v>
    <v>en-US</v>
    <v>Atom</v>
  </rv>
  <rv s="0">
    <v>1073742080</v>
    <v>arsenic-66</v>
    <v>wjson{"t":"e","d":"Isotope","e":"Arsenic66"}</v>
    <v>en-US</v>
    <v>Atom</v>
  </rv>
  <rv s="0">
    <v>1073742080</v>
    <v>arsenic-67</v>
    <v>wjson{"t":"e","d":"Isotope","e":"Arsenic67"}</v>
    <v>en-US</v>
    <v>Atom</v>
  </rv>
  <rv s="0">
    <v>1073742080</v>
    <v>arsenic-68</v>
    <v>wjson{"t":"e","d":"Isotope","e":"Arsenic68"}</v>
    <v>en-US</v>
    <v>Atom</v>
  </rv>
  <rv s="0">
    <v>1073742080</v>
    <v>arsenic-69</v>
    <v>wjson{"t":"e","d":"Isotope","e":"Arsenic69"}</v>
    <v>en-US</v>
    <v>Atom</v>
  </rv>
  <rv s="0">
    <v>1073742080</v>
    <v>arsenic-70</v>
    <v>wjson{"t":"e","d":"Isotope","e":"Arsenic70"}</v>
    <v>en-US</v>
    <v>Atom</v>
  </rv>
  <rv s="0">
    <v>1073742080</v>
    <v>arsenic-71</v>
    <v>wjson{"t":"e","d":"Isotope","e":"Arsenic71"}</v>
    <v>en-US</v>
    <v>Atom</v>
  </rv>
  <rv s="0">
    <v>1073742080</v>
    <v>arsenic-72</v>
    <v>wjson{"t":"e","d":"Isotope","e":"Arsenic72"}</v>
    <v>en-US</v>
    <v>Atom</v>
  </rv>
  <rv s="0">
    <v>1073742080</v>
    <v>arsenic-73</v>
    <v>wjson{"t":"e","d":"Isotope","e":"Arsenic73"}</v>
    <v>en-US</v>
    <v>Atom</v>
  </rv>
  <rv s="0">
    <v>1073742080</v>
    <v>arsenic-74</v>
    <v>wjson{"t":"e","d":"Isotope","e":"Arsenic74"}</v>
    <v>en-US</v>
    <v>Atom</v>
  </rv>
  <rv s="0">
    <v>1073742080</v>
    <v>arsenic-75</v>
    <v>wjson{"t":"e","d":"Isotope","e":"Arsenic75"}</v>
    <v>en-US</v>
    <v>Atom</v>
  </rv>
  <rv s="0">
    <v>1073742080</v>
    <v>arsenic-76</v>
    <v>wjson{"t":"e","d":"Isotope","e":"Arsenic76"}</v>
    <v>en-US</v>
    <v>Atom</v>
  </rv>
  <rv s="0">
    <v>1073742080</v>
    <v>arsenic-77</v>
    <v>wjson{"t":"e","d":"Isotope","e":"Arsenic77"}</v>
    <v>en-US</v>
    <v>Atom</v>
  </rv>
  <rv s="0">
    <v>1073742080</v>
    <v>arsenic-78</v>
    <v>wjson{"t":"e","d":"Isotope","e":"Arsenic78"}</v>
    <v>en-US</v>
    <v>Atom</v>
  </rv>
  <rv s="0">
    <v>1073742080</v>
    <v>arsenic-79</v>
    <v>wjson{"t":"e","d":"Isotope","e":"Arsenic79"}</v>
    <v>en-US</v>
    <v>Atom</v>
  </rv>
  <rv s="0">
    <v>1073742080</v>
    <v>arsenic-80</v>
    <v>wjson{"t":"e","d":"Isotope","e":"Arsenic80"}</v>
    <v>en-US</v>
    <v>Atom</v>
  </rv>
  <rv s="0">
    <v>1073742080</v>
    <v>arsenic-81</v>
    <v>wjson{"t":"e","d":"Isotope","e":"Arsenic81"}</v>
    <v>en-US</v>
    <v>Atom</v>
  </rv>
  <rv s="0">
    <v>1073742080</v>
    <v>arsenic-82</v>
    <v>wjson{"t":"e","d":"Isotope","e":"Arsenic82"}</v>
    <v>en-US</v>
    <v>Atom</v>
  </rv>
  <rv s="0">
    <v>1073742080</v>
    <v>arsenic-83</v>
    <v>wjson{"t":"e","d":"Isotope","e":"Arsenic83"}</v>
    <v>en-US</v>
    <v>Atom</v>
  </rv>
  <rv s="0">
    <v>1073742080</v>
    <v>arsenic-84</v>
    <v>wjson{"t":"e","d":"Isotope","e":"Arsenic84"}</v>
    <v>en-US</v>
    <v>Atom</v>
  </rv>
  <rv s="0">
    <v>1073742080</v>
    <v>arsenic-85</v>
    <v>wjson{"t":"e","d":"Isotope","e":"Arsenic85"}</v>
    <v>en-US</v>
    <v>Atom</v>
  </rv>
  <rv s="0">
    <v>1073742080</v>
    <v>arsenic-86</v>
    <v>wjson{"t":"e","d":"Isotope","e":"Arsenic86"}</v>
    <v>en-US</v>
    <v>Atom</v>
  </rv>
  <rv s="0">
    <v>1073742080</v>
    <v>arsenic-87</v>
    <v>wjson{"t":"e","d":"Isotope","e":"Arsenic87"}</v>
    <v>en-US</v>
    <v>Atom</v>
  </rv>
  <rv s="0">
    <v>1073742080</v>
    <v>arsenic-88</v>
    <v>wjson{"t":"e","d":"Isotope","e":"Arsenic88"}</v>
    <v>en-US</v>
    <v>Atom</v>
  </rv>
  <rv s="0">
    <v>1073742080</v>
    <v>arsenic-89</v>
    <v>wjson{"t":"e","d":"Isotope","e":"Arsenic89"}</v>
    <v>en-US</v>
    <v>Atom</v>
  </rv>
  <rv s="0">
    <v>1073742080</v>
    <v>arsenic-90</v>
    <v>wjson{"t":"e","d":"Isotope","e":"Arsenic90"}</v>
    <v>en-US</v>
    <v>Atom</v>
  </rv>
  <rv s="0">
    <v>1073742080</v>
    <v>arsenic-91</v>
    <v>wjson{"t":"e","d":"Isotope","e":"Arsenic91"}</v>
    <v>en-US</v>
    <v>Atom</v>
  </rv>
  <rv s="0">
    <v>1073742080</v>
    <v>arsenic-92</v>
    <v>wjson{"t":"e","d":"Isotope","e":"Arsenic92"}</v>
    <v>en-US</v>
    <v>Atom</v>
  </rv>
  <rv s="2">
    <v>313</v>
  </rv>
  <rv s="1">
    <fb>375.98</fb>
    <v>27</v>
  </rv>
  <rv s="1">
    <fb>1054.75</fb>
    <v>27</v>
  </rv>
  <rv s="2">
    <v>314</v>
  </rv>
  <rv s="1">
    <fb>-3.9000000000000002E-9</fb>
    <v>30</v>
  </rv>
  <rv s="1">
    <fb>817</fb>
    <v>26</v>
  </rv>
  <rv s="1">
    <fb>1.7999999999999895E-4</fb>
    <v>67</v>
  </rv>
  <rv s="1">
    <fb>-2.9200000000000003E-10</fb>
    <v>33</v>
  </rv>
  <rv s="1">
    <fb>2.2999999999998933E-7</fb>
    <v>75</v>
  </rv>
  <rv s="4">
    <v>102</v>
    <v>10</v>
    <v>32</v>
    <v>1</v>
    <v>periodic table location</v>
  </rv>
  <rv s="1">
    <fb>3.0000000000000729E-7</fb>
    <v>33</v>
  </rv>
  <rv s="2">
    <v>315</v>
  </rv>
  <rv s="1">
    <fb>8.0000000000001945E-7</fb>
    <v>75</v>
  </rv>
  <rv s="2">
    <v>316</v>
  </rv>
  <rv s="1">
    <fb>185</fb>
    <v>26</v>
  </rv>
  <rv s="1">
    <fb>-2.23E-5</fb>
    <v>28</v>
  </rv>
  <rv s="37">
    <v>#VALUE!</v>
    <v>en-US</v>
    <v>wjson{"t":"e","d":"Element","e":"Arsenic"}</v>
    <v>1073742080</v>
    <v>1</v>
    <v>143</v>
    <v>144</v>
    <v>arsenic</v>
    <v>8</v>
    <v>9</v>
    <v>Atom</v>
    <v>10</v>
    <v>145</v>
    <v>24</v>
    <v>4393</v>
    <v>4394</v>
    <v>4395</v>
    <v>As</v>
    <v>p</v>
    <v>4396</v>
    <v>CAS7440-38-2</v>
    <v>4344</v>
    <v>4397</v>
    <v>4398</v>
    <v>4400</v>
    <v>1250</v>
    <v>4401</v>
    <v>4402</v>
    <v>4403</v>
    <v>2405</v>
    <v>4404</v>
    <v>4405</v>
    <v>2310</v>
    <v>4439</v>
    <v>27</v>
    <v>4442</v>
    <v>4443</v>
    <v>4444</v>
    <v>4445</v>
    <v>4446</v>
    <v>arsenic</v>
    <v>4394</v>
    <v>4447</v>
    <v>2247</v>
    <v>4448</v>
    <v>4449</v>
    <v>4450</v>
    <v>arsenic</v>
    <v>4451</v>
    <v>4452</v>
    <v>2293</v>
    <v>4453</v>
    <v>4454</v>
    <v>Arsenic is a chemical element with the symbol As and atomic number 33. Arsenic occurs in many minerals, usually in combination with sulfur and metals, but also as a pure elemental crystal. Arsenic is a metalloid.</v>
    <v>element</v>
  </rv>
  <rv s="0">
    <v>1073742080</v>
    <v>selenium</v>
    <v>wjson{"t":"e","d":"Element","e":"Selenium"}</v>
    <v>en-US</v>
    <v>Atom</v>
  </rv>
  <rv s="1">
    <fb>78.971000000000004</fb>
    <v>25</v>
  </rv>
  <rv s="1">
    <fb>34</fb>
    <v>26</v>
  </rv>
  <rv s="1">
    <fb>103</fb>
    <v>26</v>
  </rv>
  <rv s="1">
    <fb>685</fb>
    <v>26</v>
  </rv>
  <rv s="1">
    <fb>4.819</fb>
    <v>25</v>
  </rv>
  <rv s="1">
    <fb>195</fb>
    <v>29</v>
  </rv>
  <rv s="3">
    <v>103</v>
    <v>10</v>
    <v>0</v>
    <v>image of selenium</v>
  </rv>
  <rv s="0">
    <v>1073742080</v>
    <v>selenium-65</v>
    <v>wjson{"t":"e","d":"Isotope","e":"Selenium65"}</v>
    <v>en-US</v>
    <v>Atom</v>
  </rv>
  <rv s="0">
    <v>1073742080</v>
    <v>selenium-66</v>
    <v>wjson{"t":"e","d":"Isotope","e":"Selenium66"}</v>
    <v>en-US</v>
    <v>Atom</v>
  </rv>
  <rv s="0">
    <v>1073742080</v>
    <v>selenium-67</v>
    <v>wjson{"t":"e","d":"Isotope","e":"Selenium67"}</v>
    <v>en-US</v>
    <v>Atom</v>
  </rv>
  <rv s="0">
    <v>1073742080</v>
    <v>selenium-68</v>
    <v>wjson{"t":"e","d":"Isotope","e":"Selenium68"}</v>
    <v>en-US</v>
    <v>Atom</v>
  </rv>
  <rv s="0">
    <v>1073742080</v>
    <v>selenium-69</v>
    <v>wjson{"t":"e","d":"Isotope","e":"Selenium69"}</v>
    <v>en-US</v>
    <v>Atom</v>
  </rv>
  <rv s="0">
    <v>1073742080</v>
    <v>selenium-70</v>
    <v>wjson{"t":"e","d":"Isotope","e":"Selenium70"}</v>
    <v>en-US</v>
    <v>Atom</v>
  </rv>
  <rv s="0">
    <v>1073742080</v>
    <v>selenium-71</v>
    <v>wjson{"t":"e","d":"Isotope","e":"Selenium71"}</v>
    <v>en-US</v>
    <v>Atom</v>
  </rv>
  <rv s="0">
    <v>1073742080</v>
    <v>selenium-72</v>
    <v>wjson{"t":"e","d":"Isotope","e":"Selenium72"}</v>
    <v>en-US</v>
    <v>Atom</v>
  </rv>
  <rv s="0">
    <v>1073742080</v>
    <v>selenium-73</v>
    <v>wjson{"t":"e","d":"Isotope","e":"Selenium73"}</v>
    <v>en-US</v>
    <v>Atom</v>
  </rv>
  <rv s="0">
    <v>1073742080</v>
    <v>selenium-74</v>
    <v>wjson{"t":"e","d":"Isotope","e":"Selenium74"}</v>
    <v>en-US</v>
    <v>Atom</v>
  </rv>
  <rv s="0">
    <v>1073742080</v>
    <v>selenium-75</v>
    <v>wjson{"t":"e","d":"Isotope","e":"Selenium75"}</v>
    <v>en-US</v>
    <v>Atom</v>
  </rv>
  <rv s="0">
    <v>1073742080</v>
    <v>selenium-76</v>
    <v>wjson{"t":"e","d":"Isotope","e":"Selenium76"}</v>
    <v>en-US</v>
    <v>Atom</v>
  </rv>
  <rv s="0">
    <v>1073742080</v>
    <v>selenium-77</v>
    <v>wjson{"t":"e","d":"Isotope","e":"Selenium77"}</v>
    <v>en-US</v>
    <v>Atom</v>
  </rv>
  <rv s="0">
    <v>1073742080</v>
    <v>selenium-78</v>
    <v>wjson{"t":"e","d":"Isotope","e":"Selenium78"}</v>
    <v>en-US</v>
    <v>Atom</v>
  </rv>
  <rv s="0">
    <v>1073742080</v>
    <v>selenium-79</v>
    <v>wjson{"t":"e","d":"Isotope","e":"Selenium79"}</v>
    <v>en-US</v>
    <v>Atom</v>
  </rv>
  <rv s="0">
    <v>1073742080</v>
    <v>selenium-80</v>
    <v>wjson{"t":"e","d":"Isotope","e":"Selenium80"}</v>
    <v>en-US</v>
    <v>Atom</v>
  </rv>
  <rv s="0">
    <v>1073742080</v>
    <v>selenium-81</v>
    <v>wjson{"t":"e","d":"Isotope","e":"Selenium81"}</v>
    <v>en-US</v>
    <v>Atom</v>
  </rv>
  <rv s="0">
    <v>1073742080</v>
    <v>selenium-82</v>
    <v>wjson{"t":"e","d":"Isotope","e":"Selenium82"}</v>
    <v>en-US</v>
    <v>Atom</v>
  </rv>
  <rv s="0">
    <v>1073742080</v>
    <v>selenium-83</v>
    <v>wjson{"t":"e","d":"Isotope","e":"Selenium83"}</v>
    <v>en-US</v>
    <v>Atom</v>
  </rv>
  <rv s="0">
    <v>1073742080</v>
    <v>selenium-84</v>
    <v>wjson{"t":"e","d":"Isotope","e":"Selenium84"}</v>
    <v>en-US</v>
    <v>Atom</v>
  </rv>
  <rv s="0">
    <v>1073742080</v>
    <v>selenium-85</v>
    <v>wjson{"t":"e","d":"Isotope","e":"Selenium85"}</v>
    <v>en-US</v>
    <v>Atom</v>
  </rv>
  <rv s="0">
    <v>1073742080</v>
    <v>selenium-86</v>
    <v>wjson{"t":"e","d":"Isotope","e":"Selenium86"}</v>
    <v>en-US</v>
    <v>Atom</v>
  </rv>
  <rv s="0">
    <v>1073742080</v>
    <v>selenium-87</v>
    <v>wjson{"t":"e","d":"Isotope","e":"Selenium87"}</v>
    <v>en-US</v>
    <v>Atom</v>
  </rv>
  <rv s="0">
    <v>1073742080</v>
    <v>selenium-88</v>
    <v>wjson{"t":"e","d":"Isotope","e":"Selenium88"}</v>
    <v>en-US</v>
    <v>Atom</v>
  </rv>
  <rv s="0">
    <v>1073742080</v>
    <v>selenium-89</v>
    <v>wjson{"t":"e","d":"Isotope","e":"Selenium89"}</v>
    <v>en-US</v>
    <v>Atom</v>
  </rv>
  <rv s="0">
    <v>1073742080</v>
    <v>selenium-90</v>
    <v>wjson{"t":"e","d":"Isotope","e":"Selenium90"}</v>
    <v>en-US</v>
    <v>Atom</v>
  </rv>
  <rv s="0">
    <v>1073742080</v>
    <v>selenium-91</v>
    <v>wjson{"t":"e","d":"Isotope","e":"Selenium91"}</v>
    <v>en-US</v>
    <v>Atom</v>
  </rv>
  <rv s="0">
    <v>1073742080</v>
    <v>selenium-92</v>
    <v>wjson{"t":"e","d":"Isotope","e":"Selenium92"}</v>
    <v>en-US</v>
    <v>Atom</v>
  </rv>
  <rv s="0">
    <v>1073742080</v>
    <v>selenium-93</v>
    <v>wjson{"t":"e","d":"Isotope","e":"Selenium93"}</v>
    <v>en-US</v>
    <v>Atom</v>
  </rv>
  <rv s="0">
    <v>1073742080</v>
    <v>selenium-94</v>
    <v>wjson{"t":"e","d":"Isotope","e":"Selenium94"}</v>
    <v>en-US</v>
    <v>Atom</v>
  </rv>
  <rv s="2">
    <v>317</v>
  </rv>
  <rv s="1">
    <fb>90.81</fb>
    <v>25</v>
  </rv>
  <rv s="2">
    <v>318</v>
  </rv>
  <rv s="1">
    <fb>905.4</fb>
    <v>29</v>
  </rv>
  <rv s="1">
    <fb>908.3</fb>
    <v>29</v>
  </rv>
  <rv s="1">
    <fb>1160.0999999999999</fb>
    <v>29</v>
  </rv>
  <rv s="2">
    <v>319</v>
  </rv>
  <rv s="1">
    <fb>-4.0000000000000002E-9</fb>
    <v>30</v>
  </rv>
  <rv s="1">
    <fb>221</fb>
    <v>26</v>
  </rv>
  <rv s="1">
    <fb>1.2999999999999991E-3</fb>
    <v>66</v>
  </rv>
  <rv s="1">
    <fb>-3.1599999999999999E-10</fb>
    <v>33</v>
  </rv>
  <rv s="1">
    <fb>4.5000000000003804E-8</fb>
    <v>77</v>
  </rv>
  <rv s="4">
    <v>104</v>
    <v>10</v>
    <v>32</v>
    <v>1</v>
    <v>periodic table location</v>
  </rv>
  <rv s="2">
    <v>320</v>
  </rv>
  <rv s="2">
    <v>321</v>
  </rv>
  <rv s="1">
    <fb>-1.9299999999999981E-5</fb>
    <v>28</v>
  </rv>
  <rv s="38">
    <v>#VALUE!</v>
    <v>en-US</v>
    <v>wjson{"t":"e","d":"Element","e":"Selenium"}</v>
    <v>1073742080</v>
    <v>1</v>
    <v>146</v>
    <v>147</v>
    <v>selenium</v>
    <v>8</v>
    <v>9</v>
    <v>Atom</v>
    <v>10</v>
    <v>148</v>
    <v>24</v>
    <v>4457</v>
    <v>4458</v>
    <v>4459</v>
    <v>Se</v>
    <v>p</v>
    <v>4460</v>
    <v>CAS7782-49-2</v>
    <v>26</v>
    <v>4404</v>
    <v>4461</v>
    <v>2756</v>
    <v>2211</v>
    <v>1817</v>
    <v>4462</v>
    <v>2357</v>
    <v>2460</v>
    <v>4404</v>
    <v>4463</v>
    <v>2358</v>
    <v>4494</v>
    <v>4496</v>
    <v>4500</v>
    <v>4501</v>
    <v>4502</v>
    <v>4503</v>
    <v>4504</v>
    <v>selenium</v>
    <v>4458</v>
    <v>4505</v>
    <v>2247</v>
    <v>4506</v>
    <v>4507</v>
    <v>selenium</v>
    <v>2215</v>
    <v>4508</v>
    <v>2349</v>
    <v>2601</v>
    <v>4509</v>
    <v>Selenium is a chemical element with the symbol Se and atomic number 34.</v>
    <v>element</v>
  </rv>
  <rv s="0">
    <v>1073742080</v>
    <v>bromine</v>
    <v>wjson{"t":"e","d":"Element","e":"Bromine"}</v>
    <v>en-US</v>
    <v>Atom</v>
  </rv>
  <rv s="1">
    <fb>79.903999999999996</fb>
    <v>25</v>
  </rv>
  <rv s="1">
    <fb>35</fb>
    <v>26</v>
  </rv>
  <rv s="1">
    <fb>94</fb>
    <v>26</v>
  </rv>
  <rv s="1">
    <fb>59</fb>
    <v>26</v>
  </rv>
  <rv s="1">
    <fb>3.12</fb>
    <v>25</v>
  </rv>
  <rv s="0">
    <v>-1610612480</v>
    <v>Carl Jacob Löwig</v>
    <v>wjson{"t":"e","d":"Person","e":"CarlJacobLowig::79tc2"}</v>
    <v>en-US</v>
    <v>NotablePeople</v>
  </rv>
  <rv s="0">
    <v>-1610612480</v>
    <v>Antoine Jerome Balard</v>
    <v>wjson{"t":"e","d":"Person","e":"AntoineJeromeBalard::y36hf"}</v>
    <v>en-US</v>
    <v>NotablePeople</v>
  </rv>
  <rv s="2">
    <v>322</v>
  </rv>
  <rv s="2">
    <v>323</v>
  </rv>
  <rv s="1">
    <fb>1E-10</fb>
    <v>33</v>
  </rv>
  <rv s="1">
    <fb>324.60000000000002</fb>
    <v>29</v>
  </rv>
  <rv s="1">
    <fb>2.96</fb>
    <v>27</v>
  </rv>
  <rv s="1">
    <fb>2.9000000000000157E-4</fb>
    <v>67</v>
  </rv>
  <rv s="3">
    <v>105</v>
    <v>10</v>
    <v>0</v>
    <v>image of bromine</v>
  </rv>
  <rv s="0">
    <v>1073742080</v>
    <v>bromine-67</v>
    <v>wjson{"t":"e","d":"Isotope","e":"Bromine67"}</v>
    <v>en-US</v>
    <v>Atom</v>
  </rv>
  <rv s="0">
    <v>1073742080</v>
    <v>bromine-68</v>
    <v>wjson{"t":"e","d":"Isotope","e":"Bromine68"}</v>
    <v>en-US</v>
    <v>Atom</v>
  </rv>
  <rv s="0">
    <v>1073742080</v>
    <v>bromine-69</v>
    <v>wjson{"t":"e","d":"Isotope","e":"Bromine69"}</v>
    <v>en-US</v>
    <v>Atom</v>
  </rv>
  <rv s="0">
    <v>1073742080</v>
    <v>bromine-70</v>
    <v>wjson{"t":"e","d":"Isotope","e":"Bromine70"}</v>
    <v>en-US</v>
    <v>Atom</v>
  </rv>
  <rv s="0">
    <v>1073742080</v>
    <v>bromine-71</v>
    <v>wjson{"t":"e","d":"Isotope","e":"Bromine71"}</v>
    <v>en-US</v>
    <v>Atom</v>
  </rv>
  <rv s="0">
    <v>1073742080</v>
    <v>bromine-72</v>
    <v>wjson{"t":"e","d":"Isotope","e":"Bromine72"}</v>
    <v>en-US</v>
    <v>Atom</v>
  </rv>
  <rv s="0">
    <v>1073742080</v>
    <v>bromine-73</v>
    <v>wjson{"t":"e","d":"Isotope","e":"Bromine73"}</v>
    <v>en-US</v>
    <v>Atom</v>
  </rv>
  <rv s="0">
    <v>1073742080</v>
    <v>bromine-74</v>
    <v>wjson{"t":"e","d":"Isotope","e":"Bromine74"}</v>
    <v>en-US</v>
    <v>Atom</v>
  </rv>
  <rv s="0">
    <v>1073742080</v>
    <v>bromine-75</v>
    <v>wjson{"t":"e","d":"Isotope","e":"Bromine75"}</v>
    <v>en-US</v>
    <v>Atom</v>
  </rv>
  <rv s="0">
    <v>1073742080</v>
    <v>bromine-76</v>
    <v>wjson{"t":"e","d":"Isotope","e":"Bromine76"}</v>
    <v>en-US</v>
    <v>Atom</v>
  </rv>
  <rv s="0">
    <v>1073742080</v>
    <v>bromine-77</v>
    <v>wjson{"t":"e","d":"Isotope","e":"Bromine77"}</v>
    <v>en-US</v>
    <v>Atom</v>
  </rv>
  <rv s="0">
    <v>1073742080</v>
    <v>bromine-78</v>
    <v>wjson{"t":"e","d":"Isotope","e":"Bromine78"}</v>
    <v>en-US</v>
    <v>Atom</v>
  </rv>
  <rv s="0">
    <v>1073742080</v>
    <v>bromine-79</v>
    <v>wjson{"t":"e","d":"Isotope","e":"Bromine79"}</v>
    <v>en-US</v>
    <v>Atom</v>
  </rv>
  <rv s="0">
    <v>1073742080</v>
    <v>bromine-80</v>
    <v>wjson{"t":"e","d":"Isotope","e":"Bromine80"}</v>
    <v>en-US</v>
    <v>Atom</v>
  </rv>
  <rv s="0">
    <v>1073742080</v>
    <v>bromine-81</v>
    <v>wjson{"t":"e","d":"Isotope","e":"Bromine81"}</v>
    <v>en-US</v>
    <v>Atom</v>
  </rv>
  <rv s="0">
    <v>1073742080</v>
    <v>bromine-82</v>
    <v>wjson{"t":"e","d":"Isotope","e":"Bromine82"}</v>
    <v>en-US</v>
    <v>Atom</v>
  </rv>
  <rv s="0">
    <v>1073742080</v>
    <v>bromine-83</v>
    <v>wjson{"t":"e","d":"Isotope","e":"Bromine83"}</v>
    <v>en-US</v>
    <v>Atom</v>
  </rv>
  <rv s="0">
    <v>1073742080</v>
    <v>bromine-84</v>
    <v>wjson{"t":"e","d":"Isotope","e":"Bromine84"}</v>
    <v>en-US</v>
    <v>Atom</v>
  </rv>
  <rv s="0">
    <v>1073742080</v>
    <v>bromine-85</v>
    <v>wjson{"t":"e","d":"Isotope","e":"Bromine85"}</v>
    <v>en-US</v>
    <v>Atom</v>
  </rv>
  <rv s="0">
    <v>1073742080</v>
    <v>bromine-86</v>
    <v>wjson{"t":"e","d":"Isotope","e":"Bromine86"}</v>
    <v>en-US</v>
    <v>Atom</v>
  </rv>
  <rv s="0">
    <v>1073742080</v>
    <v>bromine-87</v>
    <v>wjson{"t":"e","d":"Isotope","e":"Bromine87"}</v>
    <v>en-US</v>
    <v>Atom</v>
  </rv>
  <rv s="0">
    <v>1073742080</v>
    <v>bromine-88</v>
    <v>wjson{"t":"e","d":"Isotope","e":"Bromine88"}</v>
    <v>en-US</v>
    <v>Atom</v>
  </rv>
  <rv s="0">
    <v>1073742080</v>
    <v>bromine-89</v>
    <v>wjson{"t":"e","d":"Isotope","e":"Bromine89"}</v>
    <v>en-US</v>
    <v>Atom</v>
  </rv>
  <rv s="0">
    <v>1073742080</v>
    <v>bromine-90</v>
    <v>wjson{"t":"e","d":"Isotope","e":"Bromine90"}</v>
    <v>en-US</v>
    <v>Atom</v>
  </rv>
  <rv s="0">
    <v>1073742080</v>
    <v>bromine-91</v>
    <v>wjson{"t":"e","d":"Isotope","e":"Bromine91"}</v>
    <v>en-US</v>
    <v>Atom</v>
  </rv>
  <rv s="0">
    <v>1073742080</v>
    <v>bromine-92</v>
    <v>wjson{"t":"e","d":"Isotope","e":"Bromine92"}</v>
    <v>en-US</v>
    <v>Atom</v>
  </rv>
  <rv s="0">
    <v>1073742080</v>
    <v>bromine-93</v>
    <v>wjson{"t":"e","d":"Isotope","e":"Bromine93"}</v>
    <v>en-US</v>
    <v>Atom</v>
  </rv>
  <rv s="0">
    <v>1073742080</v>
    <v>bromine-94</v>
    <v>wjson{"t":"e","d":"Isotope","e":"Bromine94"}</v>
    <v>en-US</v>
    <v>Atom</v>
  </rv>
  <rv s="0">
    <v>1073742080</v>
    <v>bromine-95</v>
    <v>wjson{"t":"e","d":"Isotope","e":"Bromine95"}</v>
    <v>en-US</v>
    <v>Atom</v>
  </rv>
  <rv s="0">
    <v>1073742080</v>
    <v>bromine-96</v>
    <v>wjson{"t":"e","d":"Isotope","e":"Bromine96"}</v>
    <v>en-US</v>
    <v>Atom</v>
  </rv>
  <rv s="0">
    <v>1073742080</v>
    <v>bromine-97</v>
    <v>wjson{"t":"e","d":"Isotope","e":"Bromine97"}</v>
    <v>en-US</v>
    <v>Atom</v>
  </rv>
  <rv s="2">
    <v>324</v>
  </rv>
  <rv s="1">
    <fb>672.65</fb>
    <v>27</v>
  </rv>
  <rv s="1">
    <fb>464.51</fb>
    <v>27</v>
  </rv>
  <rv s="1">
    <fb>870.23</fb>
    <v>27</v>
  </rv>
  <rv s="2">
    <v>325</v>
  </rv>
  <rv s="1">
    <fb>-4.9E-9</fb>
    <v>30</v>
  </rv>
  <rv s="1">
    <fb>-7.3</fb>
    <v>29</v>
  </rv>
  <rv s="1">
    <fb>1.199999999999975E-4</fb>
    <v>67</v>
  </rv>
  <rv s="1">
    <fb>-7.8299999999999998E-10</fb>
    <v>33</v>
  </rv>
  <rv s="1">
    <fb>6.7000000000000002E-3</fb>
    <v>66</v>
  </rv>
  <rv s="4">
    <v>106</v>
    <v>10</v>
    <v>32</v>
    <v>1</v>
    <v>periodic table location</v>
  </rv>
  <rv s="1">
    <fb>10000000000</fb>
    <v>26</v>
  </rv>
  <rv s="2">
    <v>326</v>
  </rv>
  <rv s="1">
    <fb>7.0000000000001701E-7</fb>
    <v>75</v>
  </rv>
  <rv s="2">
    <v>327</v>
  </rv>
  <rv s="1">
    <fb>-1.5299999999999992E-5</fb>
    <v>28</v>
  </rv>
  <rv s="39">
    <v>#VALUE!</v>
    <v>en-US</v>
    <v>wjson{"t":"e","d":"Element","e":"Bromine"}</v>
    <v>1073742080</v>
    <v>1</v>
    <v>143</v>
    <v>149</v>
    <v>bromine</v>
    <v>8</v>
    <v>9</v>
    <v>Atom</v>
    <v>10</v>
    <v>145</v>
    <v>24</v>
    <v>4512</v>
    <v>4513</v>
    <v>4514</v>
    <v>Br</v>
    <v>p</v>
    <v>4515</v>
    <v>CAS7726-95-6</v>
    <v>26</v>
    <v>3066</v>
    <v>4516</v>
    <v>4519</v>
    <v>4520</v>
    <v>1826</v>
    <v>4521</v>
    <v>4522</v>
    <v>4523</v>
    <v>2517</v>
    <v>4524</v>
    <v>4525</v>
    <v>2925</v>
    <v>4557</v>
    <v>235</v>
    <v>4561</v>
    <v>4562</v>
    <v>4563</v>
    <v>4564</v>
    <v>4565</v>
    <v>bromine</v>
    <v>4513</v>
    <v>4566</v>
    <v>2247</v>
    <v>4567</v>
    <v>4568</v>
    <v>4569</v>
    <v>bromine</v>
    <v>4570</v>
    <v>4571</v>
    <v>2293</v>
    <v>4453</v>
    <v>4572</v>
    <v>Bromine is a chemical element with the symbol Br and atomic number 35. It is the third–lightest halogen, and is a fuming red–brown liquid at room temperature that evaporates readily to form a similarly coloured gas.</v>
    <v>element</v>
  </rv>
  <rv s="0">
    <v>1073742080</v>
    <v>krypton</v>
    <v>wjson{"t":"e","d":"Element","e":"Krypton"}</v>
    <v>en-US</v>
    <v>Atom</v>
  </rv>
  <rv s="1">
    <fb>83.798000000000002</fb>
    <v>25</v>
  </rv>
  <rv s="1">
    <fb>36</fb>
    <v>26</v>
  </rv>
  <rv s="1">
    <fb>-153.22</fb>
    <v>27</v>
  </rv>
  <rv s="1">
    <fb>116</fb>
    <v>26</v>
  </rv>
  <rv s="1">
    <fb>1.4999999999999999E-8</fb>
    <v>77</v>
  </rv>
  <rv s="1">
    <fb>3.7499999999999999E-3</fb>
    <v>67</v>
  </rv>
  <rv s="1">
    <fb>3</fb>
    <v>29</v>
  </rv>
  <rv s="3">
    <v>107</v>
    <v>10</v>
    <v>0</v>
    <v>image of krypton</v>
  </rv>
  <rv s="0">
    <v>1073742080</v>
    <v>krypton-69</v>
    <v>wjson{"t":"e","d":"Isotope","e":"Krypton69"}</v>
    <v>en-US</v>
    <v>Atom</v>
  </rv>
  <rv s="0">
    <v>1073742080</v>
    <v>krypton-70</v>
    <v>wjson{"t":"e","d":"Isotope","e":"Krypton70"}</v>
    <v>en-US</v>
    <v>Atom</v>
  </rv>
  <rv s="0">
    <v>1073742080</v>
    <v>krypton-71</v>
    <v>wjson{"t":"e","d":"Isotope","e":"Krypton71"}</v>
    <v>en-US</v>
    <v>Atom</v>
  </rv>
  <rv s="0">
    <v>1073742080</v>
    <v>krypton-72</v>
    <v>wjson{"t":"e","d":"Isotope","e":"Krypton72"}</v>
    <v>en-US</v>
    <v>Atom</v>
  </rv>
  <rv s="0">
    <v>1073742080</v>
    <v>krypton-73</v>
    <v>wjson{"t":"e","d":"Isotope","e":"Krypton73"}</v>
    <v>en-US</v>
    <v>Atom</v>
  </rv>
  <rv s="0">
    <v>1073742080</v>
    <v>krypton-74</v>
    <v>wjson{"t":"e","d":"Isotope","e":"Krypton74"}</v>
    <v>en-US</v>
    <v>Atom</v>
  </rv>
  <rv s="0">
    <v>1073742080</v>
    <v>krypton-75</v>
    <v>wjson{"t":"e","d":"Isotope","e":"Krypton75"}</v>
    <v>en-US</v>
    <v>Atom</v>
  </rv>
  <rv s="0">
    <v>1073742080</v>
    <v>krypton-76</v>
    <v>wjson{"t":"e","d":"Isotope","e":"Krypton76"}</v>
    <v>en-US</v>
    <v>Atom</v>
  </rv>
  <rv s="0">
    <v>1073742080</v>
    <v>krypton-77</v>
    <v>wjson{"t":"e","d":"Isotope","e":"Krypton77"}</v>
    <v>en-US</v>
    <v>Atom</v>
  </rv>
  <rv s="0">
    <v>1073742080</v>
    <v>krypton-78</v>
    <v>wjson{"t":"e","d":"Isotope","e":"Krypton78"}</v>
    <v>en-US</v>
    <v>Atom</v>
  </rv>
  <rv s="0">
    <v>1073742080</v>
    <v>krypton-79</v>
    <v>wjson{"t":"e","d":"Isotope","e":"Krypton79"}</v>
    <v>en-US</v>
    <v>Atom</v>
  </rv>
  <rv s="0">
    <v>1073742080</v>
    <v>krypton-80</v>
    <v>wjson{"t":"e","d":"Isotope","e":"Krypton80"}</v>
    <v>en-US</v>
    <v>Atom</v>
  </rv>
  <rv s="0">
    <v>1073742080</v>
    <v>krypton-81</v>
    <v>wjson{"t":"e","d":"Isotope","e":"Krypton81"}</v>
    <v>en-US</v>
    <v>Atom</v>
  </rv>
  <rv s="0">
    <v>1073742080</v>
    <v>krypton-82</v>
    <v>wjson{"t":"e","d":"Isotope","e":"Krypton82"}</v>
    <v>en-US</v>
    <v>Atom</v>
  </rv>
  <rv s="0">
    <v>1073742080</v>
    <v>krypton-83</v>
    <v>wjson{"t":"e","d":"Isotope","e":"Krypton83"}</v>
    <v>en-US</v>
    <v>Atom</v>
  </rv>
  <rv s="0">
    <v>1073742080</v>
    <v>krypton-84</v>
    <v>wjson{"t":"e","d":"Isotope","e":"Krypton84"}</v>
    <v>en-US</v>
    <v>Atom</v>
  </rv>
  <rv s="0">
    <v>1073742080</v>
    <v>krypton-85</v>
    <v>wjson{"t":"e","d":"Isotope","e":"Krypton85"}</v>
    <v>en-US</v>
    <v>Atom</v>
  </rv>
  <rv s="0">
    <v>1073742080</v>
    <v>krypton-86</v>
    <v>wjson{"t":"e","d":"Isotope","e":"Krypton86"}</v>
    <v>en-US</v>
    <v>Atom</v>
  </rv>
  <rv s="0">
    <v>1073742080</v>
    <v>krypton-87</v>
    <v>wjson{"t":"e","d":"Isotope","e":"Krypton87"}</v>
    <v>en-US</v>
    <v>Atom</v>
  </rv>
  <rv s="0">
    <v>1073742080</v>
    <v>krypton-88</v>
    <v>wjson{"t":"e","d":"Isotope","e":"Krypton88"}</v>
    <v>en-US</v>
    <v>Atom</v>
  </rv>
  <rv s="0">
    <v>1073742080</v>
    <v>krypton-89</v>
    <v>wjson{"t":"e","d":"Isotope","e":"Krypton89"}</v>
    <v>en-US</v>
    <v>Atom</v>
  </rv>
  <rv s="0">
    <v>1073742080</v>
    <v>krypton-90</v>
    <v>wjson{"t":"e","d":"Isotope","e":"Krypton90"}</v>
    <v>en-US</v>
    <v>Atom</v>
  </rv>
  <rv s="0">
    <v>1073742080</v>
    <v>krypton-91</v>
    <v>wjson{"t":"e","d":"Isotope","e":"Krypton91"}</v>
    <v>en-US</v>
    <v>Atom</v>
  </rv>
  <rv s="0">
    <v>1073742080</v>
    <v>krypton-92</v>
    <v>wjson{"t":"e","d":"Isotope","e":"Krypton92"}</v>
    <v>en-US</v>
    <v>Atom</v>
  </rv>
  <rv s="0">
    <v>1073742080</v>
    <v>krypton-93</v>
    <v>wjson{"t":"e","d":"Isotope","e":"Krypton93"}</v>
    <v>en-US</v>
    <v>Atom</v>
  </rv>
  <rv s="0">
    <v>1073742080</v>
    <v>krypton-94</v>
    <v>wjson{"t":"e","d":"Isotope","e":"Krypton94"}</v>
    <v>en-US</v>
    <v>Atom</v>
  </rv>
  <rv s="0">
    <v>1073742080</v>
    <v>krypton-95</v>
    <v>wjson{"t":"e","d":"Isotope","e":"Krypton95"}</v>
    <v>en-US</v>
    <v>Atom</v>
  </rv>
  <rv s="0">
    <v>1073742080</v>
    <v>krypton-96</v>
    <v>wjson{"t":"e","d":"Isotope","e":"Krypton96"}</v>
    <v>en-US</v>
    <v>Atom</v>
  </rv>
  <rv s="0">
    <v>1073742080</v>
    <v>krypton-97</v>
    <v>wjson{"t":"e","d":"Isotope","e":"Krypton97"}</v>
    <v>en-US</v>
    <v>Atom</v>
  </rv>
  <rv s="0">
    <v>1073742080</v>
    <v>krypton-98</v>
    <v>wjson{"t":"e","d":"Isotope","e":"Krypton98"}</v>
    <v>en-US</v>
    <v>Atom</v>
  </rv>
  <rv s="0">
    <v>1073742080</v>
    <v>krypton-99</v>
    <v>wjson{"t":"e","d":"Isotope","e":"Krypton99"}</v>
    <v>en-US</v>
    <v>Atom</v>
  </rv>
  <rv s="0">
    <v>1073742080</v>
    <v>krypton-100</v>
    <v>wjson{"t":"e","d":"Isotope","e":"Krypton100"}</v>
    <v>en-US</v>
    <v>Atom</v>
  </rv>
  <rv s="2">
    <v>328</v>
  </rv>
  <rv s="1">
    <fb>570.6</fb>
    <v>29</v>
  </rv>
  <rv s="2">
    <v>329</v>
  </rv>
  <rv s="1">
    <fb>-4.3999999999999997E-9</fb>
    <v>30</v>
  </rv>
  <rv s="1">
    <fb>-157.36000000000001</fb>
    <v>27</v>
  </rv>
  <rv s="1">
    <fb>-3.6900000000000002E-10</fb>
    <v>33</v>
  </rv>
  <rv s="1">
    <fb>2.0999999999999999E-8</fb>
    <v>77</v>
  </rv>
  <rv s="4">
    <v>108</v>
    <v>10</v>
    <v>32</v>
    <v>1</v>
    <v>periodic table location</v>
  </rv>
  <rv s="2">
    <v>330</v>
  </rv>
  <rv s="2">
    <v>331</v>
  </rv>
  <rv s="1">
    <fb>202</fb>
    <v>26</v>
  </rv>
  <rv s="1">
    <fb>-1.6499999999999999E-8</fb>
    <v>97</v>
  </rv>
  <rv s="40">
    <v>#VALUE!</v>
    <v>en-US</v>
    <v>wjson{"t":"e","d":"Element","e":"Krypton"}</v>
    <v>1073742080</v>
    <v>1</v>
    <v>150</v>
    <v>151</v>
    <v>krypton</v>
    <v>8</v>
    <v>9</v>
    <v>Atom</v>
    <v>10</v>
    <v>152</v>
    <v>24</v>
    <v>4575</v>
    <v>4576</v>
    <v>2859</v>
    <v>Kr</v>
    <v>p</v>
    <v>4577</v>
    <v>CAS7439-90-9</v>
    <v>4578</v>
    <v>4579</v>
    <v>4580</v>
    <v>2564</v>
    <v>11</v>
    <v>1898</v>
    <v>221</v>
    <v>4581</v>
    <v>222</v>
    <v>4582</v>
    <v>224</v>
    <v>4615</v>
    <v>235</v>
    <v>4617</v>
    <v>4618</v>
    <v>4619</v>
    <v>4620</v>
    <v>krypton</v>
    <v>4576</v>
    <v>4621</v>
    <v>2247</v>
    <v>4622</v>
    <v>4623</v>
    <v>krypton</v>
    <v>3169</v>
    <v>4624</v>
    <v>209</v>
    <v>4625</v>
    <v>4626</v>
    <v>Krypton (from) is a chemical element with the symbol Kr and atomic number 36. It is a colorless, odorless, tasteless noble gas that occurs in trace amounts in the atmosphere and is often used with other rare gases in fluorescent lamps.</v>
    <v>element</v>
  </rv>
  <rv s="0">
    <v>1073742080</v>
    <v>rubidium</v>
    <v>wjson{"t":"e","d":"Element","e":"Rubidium"}</v>
    <v>en-US</v>
    <v>Atom</v>
  </rv>
  <rv s="1">
    <fb>85.467799999999997</fb>
    <v>66</v>
  </rv>
  <rv s="1">
    <fb>37</fb>
    <v>26</v>
  </rv>
  <rv s="1">
    <fb>265</fb>
    <v>26</v>
  </rv>
  <rv s="1">
    <fb>688</fb>
    <v>26</v>
  </rv>
  <rv s="1">
    <fb>220</fb>
    <v>26</v>
  </rv>
  <rv s="1">
    <fb>1.532</fb>
    <v>25</v>
  </rv>
  <rv s="0">
    <v>-1610612480</v>
    <v>Gustav Kirchhoff</v>
    <v>wjson{"t":"e","d":"Person","e":"GustavKirchhoff::25b87"}</v>
    <v>en-US</v>
    <v>NotablePeople</v>
  </rv>
  <rv s="2">
    <v>332</v>
  </rv>
  <rv s="1">
    <fb>8300000</fb>
    <v>26</v>
  </rv>
  <rv s="1">
    <fb>46.9</fb>
    <v>29</v>
  </rv>
  <rv s="1">
    <fb>4.6000000000000028E-4</fb>
    <v>67</v>
  </rv>
  <rv s="3">
    <v>109</v>
    <v>10</v>
    <v>0</v>
    <v>image of rubidium</v>
  </rv>
  <rv s="0">
    <v>1073742080</v>
    <v>rubidium-71</v>
    <v>wjson{"t":"e","d":"Isotope","e":"Rubidium71"}</v>
    <v>en-US</v>
    <v>Atom</v>
  </rv>
  <rv s="0">
    <v>1073742080</v>
    <v>rubidium-72</v>
    <v>wjson{"t":"e","d":"Isotope","e":"Rubidium72"}</v>
    <v>en-US</v>
    <v>Atom</v>
  </rv>
  <rv s="0">
    <v>1073742080</v>
    <v>rubidium-73</v>
    <v>wjson{"t":"e","d":"Isotope","e":"Rubidium73"}</v>
    <v>en-US</v>
    <v>Atom</v>
  </rv>
  <rv s="0">
    <v>1073742080</v>
    <v>rubidium-74</v>
    <v>wjson{"t":"e","d":"Isotope","e":"Rubidium74"}</v>
    <v>en-US</v>
    <v>Atom</v>
  </rv>
  <rv s="0">
    <v>1073742080</v>
    <v>rubidium-75</v>
    <v>wjson{"t":"e","d":"Isotope","e":"Rubidium75"}</v>
    <v>en-US</v>
    <v>Atom</v>
  </rv>
  <rv s="0">
    <v>1073742080</v>
    <v>rubidium-76</v>
    <v>wjson{"t":"e","d":"Isotope","e":"Rubidium76"}</v>
    <v>en-US</v>
    <v>Atom</v>
  </rv>
  <rv s="0">
    <v>1073742080</v>
    <v>rubidium-77</v>
    <v>wjson{"t":"e","d":"Isotope","e":"Rubidium77"}</v>
    <v>en-US</v>
    <v>Atom</v>
  </rv>
  <rv s="0">
    <v>1073742080</v>
    <v>rubidium-78</v>
    <v>wjson{"t":"e","d":"Isotope","e":"Rubidium78"}</v>
    <v>en-US</v>
    <v>Atom</v>
  </rv>
  <rv s="0">
    <v>1073742080</v>
    <v>rubidium-79</v>
    <v>wjson{"t":"e","d":"Isotope","e":"Rubidium79"}</v>
    <v>en-US</v>
    <v>Atom</v>
  </rv>
  <rv s="0">
    <v>1073742080</v>
    <v>rubidium-80</v>
    <v>wjson{"t":"e","d":"Isotope","e":"Rubidium80"}</v>
    <v>en-US</v>
    <v>Atom</v>
  </rv>
  <rv s="0">
    <v>1073742080</v>
    <v>rubidium-81</v>
    <v>wjson{"t":"e","d":"Isotope","e":"Rubidium81"}</v>
    <v>en-US</v>
    <v>Atom</v>
  </rv>
  <rv s="0">
    <v>1073742080</v>
    <v>rubidium-82</v>
    <v>wjson{"t":"e","d":"Isotope","e":"Rubidium82"}</v>
    <v>en-US</v>
    <v>Atom</v>
  </rv>
  <rv s="0">
    <v>1073742080</v>
    <v>rubidium-83</v>
    <v>wjson{"t":"e","d":"Isotope","e":"Rubidium83"}</v>
    <v>en-US</v>
    <v>Atom</v>
  </rv>
  <rv s="0">
    <v>1073742080</v>
    <v>rubidium-84</v>
    <v>wjson{"t":"e","d":"Isotope","e":"Rubidium84"}</v>
    <v>en-US</v>
    <v>Atom</v>
  </rv>
  <rv s="0">
    <v>1073742080</v>
    <v>rubidium-85</v>
    <v>wjson{"t":"e","d":"Isotope","e":"Rubidium85"}</v>
    <v>en-US</v>
    <v>Atom</v>
  </rv>
  <rv s="0">
    <v>1073742080</v>
    <v>rubidium-86</v>
    <v>wjson{"t":"e","d":"Isotope","e":"Rubidium86"}</v>
    <v>en-US</v>
    <v>Atom</v>
  </rv>
  <rv s="0">
    <v>1073742080</v>
    <v>rubidium-87</v>
    <v>wjson{"t":"e","d":"Isotope","e":"Rubidium87"}</v>
    <v>en-US</v>
    <v>Atom</v>
  </rv>
  <rv s="0">
    <v>1073742080</v>
    <v>rubidium-88</v>
    <v>wjson{"t":"e","d":"Isotope","e":"Rubidium88"}</v>
    <v>en-US</v>
    <v>Atom</v>
  </rv>
  <rv s="0">
    <v>1073742080</v>
    <v>rubidium-89</v>
    <v>wjson{"t":"e","d":"Isotope","e":"Rubidium89"}</v>
    <v>en-US</v>
    <v>Atom</v>
  </rv>
  <rv s="0">
    <v>1073742080</v>
    <v>rubidium-90</v>
    <v>wjson{"t":"e","d":"Isotope","e":"Rubidium90"}</v>
    <v>en-US</v>
    <v>Atom</v>
  </rv>
  <rv s="0">
    <v>1073742080</v>
    <v>rubidium-91</v>
    <v>wjson{"t":"e","d":"Isotope","e":"Rubidium91"}</v>
    <v>en-US</v>
    <v>Atom</v>
  </rv>
  <rv s="0">
    <v>1073742080</v>
    <v>rubidium-92</v>
    <v>wjson{"t":"e","d":"Isotope","e":"Rubidium92"}</v>
    <v>en-US</v>
    <v>Atom</v>
  </rv>
  <rv s="0">
    <v>1073742080</v>
    <v>rubidium-93</v>
    <v>wjson{"t":"e","d":"Isotope","e":"Rubidium93"}</v>
    <v>en-US</v>
    <v>Atom</v>
  </rv>
  <rv s="0">
    <v>1073742080</v>
    <v>rubidium-94</v>
    <v>wjson{"t":"e","d":"Isotope","e":"Rubidium94"}</v>
    <v>en-US</v>
    <v>Atom</v>
  </rv>
  <rv s="0">
    <v>1073742080</v>
    <v>rubidium-95</v>
    <v>wjson{"t":"e","d":"Isotope","e":"Rubidium95"}</v>
    <v>en-US</v>
    <v>Atom</v>
  </rv>
  <rv s="0">
    <v>1073742080</v>
    <v>rubidium-96</v>
    <v>wjson{"t":"e","d":"Isotope","e":"Rubidium96"}</v>
    <v>en-US</v>
    <v>Atom</v>
  </rv>
  <rv s="0">
    <v>1073742080</v>
    <v>rubidium-97</v>
    <v>wjson{"t":"e","d":"Isotope","e":"Rubidium97"}</v>
    <v>en-US</v>
    <v>Atom</v>
  </rv>
  <rv s="0">
    <v>1073742080</v>
    <v>rubidium-98</v>
    <v>wjson{"t":"e","d":"Isotope","e":"Rubidium98"}</v>
    <v>en-US</v>
    <v>Atom</v>
  </rv>
  <rv s="0">
    <v>1073742080</v>
    <v>rubidium-99</v>
    <v>wjson{"t":"e","d":"Isotope","e":"Rubidium99"}</v>
    <v>en-US</v>
    <v>Atom</v>
  </rv>
  <rv s="0">
    <v>1073742080</v>
    <v>rubidium-100</v>
    <v>wjson{"t":"e","d":"Isotope","e":"Rubidium100"}</v>
    <v>en-US</v>
    <v>Atom</v>
  </rv>
  <rv s="0">
    <v>1073742080</v>
    <v>rubidium-101</v>
    <v>wjson{"t":"e","d":"Isotope","e":"Rubidium101"}</v>
    <v>en-US</v>
    <v>Atom</v>
  </rv>
  <rv s="0">
    <v>1073742080</v>
    <v>rubidium-102</v>
    <v>wjson{"t":"e","d":"Isotope","e":"Rubidium102"}</v>
    <v>en-US</v>
    <v>Atom</v>
  </rv>
  <rv s="2">
    <v>333</v>
  </rv>
  <rv s="1">
    <fb>558.5</fb>
    <v>29</v>
  </rv>
  <rv s="2">
    <v>334</v>
  </rv>
  <rv s="1">
    <fb>2.6000000000000001E-9</fb>
    <v>30</v>
  </rv>
  <rv s="1">
    <fb>39.31</fb>
    <v>27</v>
  </rv>
  <rv s="1">
    <fb>3.2000000000000241E-4</fb>
    <v>67</v>
  </rv>
  <rv s="1">
    <fb>2.2200000000000001E-10</fb>
    <v>33</v>
  </rv>
  <rv s="1">
    <fb>1.1999999999999207E-5</fb>
    <v>70</v>
  </rv>
  <rv s="4">
    <v>110</v>
    <v>10</v>
    <v>32</v>
    <v>1</v>
    <v>periodic table location</v>
  </rv>
  <rv s="1">
    <fb>1.1999999999999207E-7</fb>
    <v>33</v>
  </rv>
  <rv s="2">
    <v>335</v>
  </rv>
  <rv s="2">
    <v>336</v>
  </rv>
  <rv s="1">
    <fb>3.9799999999999992E-6</fb>
    <v>75</v>
  </rv>
  <rv s="22">
    <v>#VALUE!</v>
    <v>en-US</v>
    <v>wjson{"t":"e","d":"Element","e":"Rubidium"}</v>
    <v>1073742080</v>
    <v>1</v>
    <v>106</v>
    <v>107</v>
    <v>rubidium</v>
    <v>8</v>
    <v>9</v>
    <v>Atom</v>
    <v>10</v>
    <v>108</v>
    <v>24</v>
    <v>4629</v>
    <v>4630</v>
    <v>4631</v>
    <v>Rb</v>
    <v>s</v>
    <v>4632</v>
    <v>CAS7440-17-7</v>
    <v>4633</v>
    <v>2743</v>
    <v>4634</v>
    <v>4636</v>
    <v>1490</v>
    <v>1861</v>
    <v>4637</v>
    <v>4638</v>
    <v>3030</v>
    <v>2</v>
    <v>4639</v>
    <v>4640</v>
    <v>2217</v>
    <v>4673</v>
    <v>235</v>
    <v>4675</v>
    <v>4676</v>
    <v>4677</v>
    <v>4678</v>
    <v>4679</v>
    <v>rubidium</v>
    <v>4630</v>
    <v>4680</v>
    <v>2293</v>
    <v>4681</v>
    <v>4682</v>
    <v>2215</v>
    <v>4683</v>
    <v>rubidium</v>
    <v>4329</v>
    <v>4684</v>
    <v>2</v>
    <v>4685</v>
    <v>Rubidium is the chemical element with the symbol Rb and atomic number 37. Rubidium is a very soft, silvery–white metal in the alkali metal group.</v>
    <v>element</v>
  </rv>
  <rv s="0">
    <v>1073742080</v>
    <v>strontium</v>
    <v>wjson{"t":"e","d":"Element","e":"Strontium"}</v>
    <v>en-US</v>
    <v>Atom</v>
  </rv>
  <rv s="1">
    <fb>87.62</fb>
    <v>27</v>
  </rv>
  <rv s="1">
    <fb>219</fb>
    <v>26</v>
  </rv>
  <rv s="1">
    <fb>1382</fb>
    <v>26</v>
  </rv>
  <rv s="1">
    <fb>195</fb>
    <v>26</v>
  </rv>
  <rv s="1">
    <fb>3.6000000000000004E-2</fb>
    <v>25</v>
  </rv>
  <rv s="1">
    <fb>2.63</fb>
    <v>25</v>
  </rv>
  <rv s="0">
    <v>-1610612480</v>
    <v>Adair Crawford</v>
    <v>wjson{"t":"e","d":"Person","e":"AdairCrawford::955r4"}</v>
    <v>en-US</v>
    <v>NotablePeople</v>
  </rv>
  <rv s="2">
    <v>337</v>
  </rv>
  <rv s="1">
    <fb>7700000</fb>
    <v>26</v>
  </rv>
  <rv s="1">
    <fb>5.03</fb>
    <v>27</v>
  </rv>
  <rv s="1">
    <fb>0.95</fb>
    <v>27</v>
  </rv>
  <rv s="3">
    <v>111</v>
    <v>10</v>
    <v>0</v>
    <v>image of strontium</v>
  </rv>
  <rv s="0">
    <v>1073742080</v>
    <v>strontium-73</v>
    <v>wjson{"t":"e","d":"Isotope","e":"Strontium73"}</v>
    <v>en-US</v>
    <v>Atom</v>
  </rv>
  <rv s="0">
    <v>1073742080</v>
    <v>strontium-74</v>
    <v>wjson{"t":"e","d":"Isotope","e":"Strontium74"}</v>
    <v>en-US</v>
    <v>Atom</v>
  </rv>
  <rv s="0">
    <v>1073742080</v>
    <v>strontium-75</v>
    <v>wjson{"t":"e","d":"Isotope","e":"Strontium75"}</v>
    <v>en-US</v>
    <v>Atom</v>
  </rv>
  <rv s="0">
    <v>1073742080</v>
    <v>strontium-76</v>
    <v>wjson{"t":"e","d":"Isotope","e":"Strontium76"}</v>
    <v>en-US</v>
    <v>Atom</v>
  </rv>
  <rv s="0">
    <v>1073742080</v>
    <v>strontium-77</v>
    <v>wjson{"t":"e","d":"Isotope","e":"Strontium77"}</v>
    <v>en-US</v>
    <v>Atom</v>
  </rv>
  <rv s="0">
    <v>1073742080</v>
    <v>strontium-78</v>
    <v>wjson{"t":"e","d":"Isotope","e":"Strontium78"}</v>
    <v>en-US</v>
    <v>Atom</v>
  </rv>
  <rv s="0">
    <v>1073742080</v>
    <v>strontium-79</v>
    <v>wjson{"t":"e","d":"Isotope","e":"Strontium79"}</v>
    <v>en-US</v>
    <v>Atom</v>
  </rv>
  <rv s="0">
    <v>1073742080</v>
    <v>strontium-80</v>
    <v>wjson{"t":"e","d":"Isotope","e":"Strontium80"}</v>
    <v>en-US</v>
    <v>Atom</v>
  </rv>
  <rv s="0">
    <v>1073742080</v>
    <v>strontium-81</v>
    <v>wjson{"t":"e","d":"Isotope","e":"Strontium81"}</v>
    <v>en-US</v>
    <v>Atom</v>
  </rv>
  <rv s="0">
    <v>1073742080</v>
    <v>strontium-82</v>
    <v>wjson{"t":"e","d":"Isotope","e":"Strontium82"}</v>
    <v>en-US</v>
    <v>Atom</v>
  </rv>
  <rv s="0">
    <v>1073742080</v>
    <v>strontium-83</v>
    <v>wjson{"t":"e","d":"Isotope","e":"Strontium83"}</v>
    <v>en-US</v>
    <v>Atom</v>
  </rv>
  <rv s="0">
    <v>1073742080</v>
    <v>strontium-84</v>
    <v>wjson{"t":"e","d":"Isotope","e":"Strontium84"}</v>
    <v>en-US</v>
    <v>Atom</v>
  </rv>
  <rv s="0">
    <v>1073742080</v>
    <v>strontium-85</v>
    <v>wjson{"t":"e","d":"Isotope","e":"Strontium85"}</v>
    <v>en-US</v>
    <v>Atom</v>
  </rv>
  <rv s="0">
    <v>1073742080</v>
    <v>strontium-86</v>
    <v>wjson{"t":"e","d":"Isotope","e":"Strontium86"}</v>
    <v>en-US</v>
    <v>Atom</v>
  </rv>
  <rv s="0">
    <v>1073742080</v>
    <v>strontium-87</v>
    <v>wjson{"t":"e","d":"Isotope","e":"Strontium87"}</v>
    <v>en-US</v>
    <v>Atom</v>
  </rv>
  <rv s="0">
    <v>1073742080</v>
    <v>strontium-88</v>
    <v>wjson{"t":"e","d":"Isotope","e":"Strontium88"}</v>
    <v>en-US</v>
    <v>Atom</v>
  </rv>
  <rv s="0">
    <v>1073742080</v>
    <v>strontium-89</v>
    <v>wjson{"t":"e","d":"Isotope","e":"Strontium89"}</v>
    <v>en-US</v>
    <v>Atom</v>
  </rv>
  <rv s="0">
    <v>1073742080</v>
    <v>strontium-90</v>
    <v>wjson{"t":"e","d":"Isotope","e":"Strontium90"}</v>
    <v>en-US</v>
    <v>Atom</v>
  </rv>
  <rv s="0">
    <v>1073742080</v>
    <v>strontium-91</v>
    <v>wjson{"t":"e","d":"Isotope","e":"Strontium91"}</v>
    <v>en-US</v>
    <v>Atom</v>
  </rv>
  <rv s="0">
    <v>1073742080</v>
    <v>strontium-92</v>
    <v>wjson{"t":"e","d":"Isotope","e":"Strontium92"}</v>
    <v>en-US</v>
    <v>Atom</v>
  </rv>
  <rv s="0">
    <v>1073742080</v>
    <v>strontium-93</v>
    <v>wjson{"t":"e","d":"Isotope","e":"Strontium93"}</v>
    <v>en-US</v>
    <v>Atom</v>
  </rv>
  <rv s="0">
    <v>1073742080</v>
    <v>strontium-94</v>
    <v>wjson{"t":"e","d":"Isotope","e":"Strontium94"}</v>
    <v>en-US</v>
    <v>Atom</v>
  </rv>
  <rv s="0">
    <v>1073742080</v>
    <v>strontium-95</v>
    <v>wjson{"t":"e","d":"Isotope","e":"Strontium95"}</v>
    <v>en-US</v>
    <v>Atom</v>
  </rv>
  <rv s="0">
    <v>1073742080</v>
    <v>strontium-96</v>
    <v>wjson{"t":"e","d":"Isotope","e":"Strontium96"}</v>
    <v>en-US</v>
    <v>Atom</v>
  </rv>
  <rv s="0">
    <v>1073742080</v>
    <v>strontium-97</v>
    <v>wjson{"t":"e","d":"Isotope","e":"Strontium97"}</v>
    <v>en-US</v>
    <v>Atom</v>
  </rv>
  <rv s="0">
    <v>1073742080</v>
    <v>strontium-98</v>
    <v>wjson{"t":"e","d":"Isotope","e":"Strontium98"}</v>
    <v>en-US</v>
    <v>Atom</v>
  </rv>
  <rv s="0">
    <v>1073742080</v>
    <v>strontium-99</v>
    <v>wjson{"t":"e","d":"Isotope","e":"Strontium99"}</v>
    <v>en-US</v>
    <v>Atom</v>
  </rv>
  <rv s="0">
    <v>1073742080</v>
    <v>strontium-100</v>
    <v>wjson{"t":"e","d":"Isotope","e":"Strontium100"}</v>
    <v>en-US</v>
    <v>Atom</v>
  </rv>
  <rv s="0">
    <v>1073742080</v>
    <v>strontium-101</v>
    <v>wjson{"t":"e","d":"Isotope","e":"Strontium101"}</v>
    <v>en-US</v>
    <v>Atom</v>
  </rv>
  <rv s="0">
    <v>1073742080</v>
    <v>strontium-102</v>
    <v>wjson{"t":"e","d":"Isotope","e":"Strontium102"}</v>
    <v>en-US</v>
    <v>Atom</v>
  </rv>
  <rv s="0">
    <v>1073742080</v>
    <v>strontium-103</v>
    <v>wjson{"t":"e","d":"Isotope","e":"Strontium103"}</v>
    <v>en-US</v>
    <v>Atom</v>
  </rv>
  <rv s="0">
    <v>1073742080</v>
    <v>strontium-104</v>
    <v>wjson{"t":"e","d":"Isotope","e":"Strontium104"}</v>
    <v>en-US</v>
    <v>Atom</v>
  </rv>
  <rv s="0">
    <v>1073742080</v>
    <v>strontium-105</v>
    <v>wjson{"t":"e","d":"Isotope","e":"Strontium105"}</v>
    <v>en-US</v>
    <v>Atom</v>
  </rv>
  <rv s="2">
    <v>338</v>
  </rv>
  <rv s="1">
    <fb>608.49</fb>
    <v>27</v>
  </rv>
  <rv s="2">
    <v>339</v>
  </rv>
  <rv s="1">
    <fb>1.32E-9</fb>
    <v>30</v>
  </rv>
  <rv s="1">
    <fb>777</fb>
    <v>26</v>
  </rv>
  <rv s="1">
    <fb>8.6999999999999946E-4</fb>
    <v>67</v>
  </rv>
  <rv s="1">
    <fb>1.16E-10</fb>
    <v>33</v>
  </rv>
  <rv s="1">
    <fb>8.09999999999998E-4</fb>
    <v>67</v>
  </rv>
  <rv s="4">
    <v>112</v>
    <v>10</v>
    <v>32</v>
    <v>1</v>
    <v>periodic table location</v>
  </rv>
  <rv s="2">
    <v>340</v>
  </rv>
  <rv s="2">
    <v>341</v>
  </rv>
  <rv s="1">
    <fb>3.4699999999999922E-6</fb>
    <v>75</v>
  </rv>
  <rv s="22">
    <v>#VALUE!</v>
    <v>en-US</v>
    <v>wjson{"t":"e","d":"Element","e":"Strontium"}</v>
    <v>1073742080</v>
    <v>1</v>
    <v>106</v>
    <v>107</v>
    <v>strontium</v>
    <v>8</v>
    <v>9</v>
    <v>Atom</v>
    <v>10</v>
    <v>108</v>
    <v>24</v>
    <v>4688</v>
    <v>2557</v>
    <v>4689</v>
    <v>Sr</v>
    <v>s</v>
    <v>4690</v>
    <v>CAS7440-24-6</v>
    <v>4691</v>
    <v>4692</v>
    <v>4693</v>
    <v>4695</v>
    <v>11</v>
    <v>1790</v>
    <v>4696</v>
    <v>4697</v>
    <v>4698</v>
    <v>209</v>
    <v>4639</v>
    <v>4699</v>
    <v>224</v>
    <v>4733</v>
    <v>235</v>
    <v>4735</v>
    <v>4736</v>
    <v>4737</v>
    <v>4738</v>
    <v>4739</v>
    <v>strontium</v>
    <v>2557</v>
    <v>4740</v>
    <v>2293</v>
    <v>4741</v>
    <v>3949</v>
    <v>4404</v>
    <v>4742</v>
    <v>strontium</v>
    <v>3169</v>
    <v>4743</v>
    <v>209</v>
    <v>4744</v>
    <v>Strontium is the chemical element with the symbol Sr and atomic number 38. An alkaline earth metal, strontium is a soft silver–white yellowish metallic element that is highly chemically reactive.</v>
    <v>element</v>
  </rv>
  <rv s="0">
    <v>1073742080</v>
    <v>yttrium</v>
    <v>wjson{"t":"e","d":"Element","e":"Yttrium"}</v>
    <v>en-US</v>
    <v>Atom</v>
  </rv>
  <rv s="1">
    <fb>88.905839999999998</fb>
    <v>67</v>
  </rv>
  <rv s="1">
    <fb>39</fb>
    <v>26</v>
  </rv>
  <rv s="1">
    <fb>212</fb>
    <v>26</v>
  </rv>
  <rv s="1">
    <fb>3345</fb>
    <v>26</v>
  </rv>
  <rv s="1">
    <fb>2.8999999999999998E-3</fb>
    <v>66</v>
  </rv>
  <rv s="1">
    <fb>4.4720000000000004</fb>
    <v>25</v>
  </rv>
  <rv s="0">
    <v>-1610612480</v>
    <v>Johan Gadolin</v>
    <v>wjson{"t":"e","d":"Person","e":"JohanGadolin::cfbp6"}</v>
    <v>en-US</v>
    <v>NotablePeople</v>
  </rv>
  <rv s="2">
    <v>342</v>
  </rv>
  <rv s="2">
    <v>343</v>
  </rv>
  <rv s="1">
    <fb>29.6</fb>
    <v>29</v>
  </rv>
  <rv s="1">
    <fb>1.22</fb>
    <v>27</v>
  </rv>
  <rv s="3">
    <v>113</v>
    <v>10</v>
    <v>0</v>
    <v>image of yttrium</v>
  </rv>
  <rv s="0">
    <v>1073742080</v>
    <v>yttrium-76</v>
    <v>wjson{"t":"e","d":"Isotope","e":"Yttrium76"}</v>
    <v>en-US</v>
    <v>Atom</v>
  </rv>
  <rv s="0">
    <v>1073742080</v>
    <v>yttrium-77</v>
    <v>wjson{"t":"e","d":"Isotope","e":"Yttrium77"}</v>
    <v>en-US</v>
    <v>Atom</v>
  </rv>
  <rv s="0">
    <v>1073742080</v>
    <v>yttrium-78</v>
    <v>wjson{"t":"e","d":"Isotope","e":"Yttrium78"}</v>
    <v>en-US</v>
    <v>Atom</v>
  </rv>
  <rv s="0">
    <v>1073742080</v>
    <v>yttrium-79</v>
    <v>wjson{"t":"e","d":"Isotope","e":"Yttrium79"}</v>
    <v>en-US</v>
    <v>Atom</v>
  </rv>
  <rv s="0">
    <v>1073742080</v>
    <v>yttrium-80</v>
    <v>wjson{"t":"e","d":"Isotope","e":"Yttrium80"}</v>
    <v>en-US</v>
    <v>Atom</v>
  </rv>
  <rv s="0">
    <v>1073742080</v>
    <v>yttrium-81</v>
    <v>wjson{"t":"e","d":"Isotope","e":"Yttrium81"}</v>
    <v>en-US</v>
    <v>Atom</v>
  </rv>
  <rv s="0">
    <v>1073742080</v>
    <v>yttrium-82</v>
    <v>wjson{"t":"e","d":"Isotope","e":"Yttrium82"}</v>
    <v>en-US</v>
    <v>Atom</v>
  </rv>
  <rv s="0">
    <v>1073742080</v>
    <v>yttrium-83</v>
    <v>wjson{"t":"e","d":"Isotope","e":"Yttrium83"}</v>
    <v>en-US</v>
    <v>Atom</v>
  </rv>
  <rv s="0">
    <v>1073742080</v>
    <v>yttrium-84</v>
    <v>wjson{"t":"e","d":"Isotope","e":"Yttrium84"}</v>
    <v>en-US</v>
    <v>Atom</v>
  </rv>
  <rv s="0">
    <v>1073742080</v>
    <v>yttrium-85</v>
    <v>wjson{"t":"e","d":"Isotope","e":"Yttrium85"}</v>
    <v>en-US</v>
    <v>Atom</v>
  </rv>
  <rv s="0">
    <v>1073742080</v>
    <v>yttrium-86</v>
    <v>wjson{"t":"e","d":"Isotope","e":"Yttrium86"}</v>
    <v>en-US</v>
    <v>Atom</v>
  </rv>
  <rv s="0">
    <v>1073742080</v>
    <v>yttrium-87</v>
    <v>wjson{"t":"e","d":"Isotope","e":"Yttrium87"}</v>
    <v>en-US</v>
    <v>Atom</v>
  </rv>
  <rv s="0">
    <v>1073742080</v>
    <v>yttrium-88</v>
    <v>wjson{"t":"e","d":"Isotope","e":"Yttrium88"}</v>
    <v>en-US</v>
    <v>Atom</v>
  </rv>
  <rv s="0">
    <v>1073742080</v>
    <v>yttrium-89</v>
    <v>wjson{"t":"e","d":"Isotope","e":"Yttrium89"}</v>
    <v>en-US</v>
    <v>Atom</v>
  </rv>
  <rv s="0">
    <v>1073742080</v>
    <v>yttrium-90</v>
    <v>wjson{"t":"e","d":"Isotope","e":"Yttrium90"}</v>
    <v>en-US</v>
    <v>Atom</v>
  </rv>
  <rv s="0">
    <v>1073742080</v>
    <v>yttrium-91</v>
    <v>wjson{"t":"e","d":"Isotope","e":"Yttrium91"}</v>
    <v>en-US</v>
    <v>Atom</v>
  </rv>
  <rv s="0">
    <v>1073742080</v>
    <v>yttrium-92</v>
    <v>wjson{"t":"e","d":"Isotope","e":"Yttrium92"}</v>
    <v>en-US</v>
    <v>Atom</v>
  </rv>
  <rv s="0">
    <v>1073742080</v>
    <v>yttrium-93</v>
    <v>wjson{"t":"e","d":"Isotope","e":"Yttrium93"}</v>
    <v>en-US</v>
    <v>Atom</v>
  </rv>
  <rv s="0">
    <v>1073742080</v>
    <v>yttrium-94</v>
    <v>wjson{"t":"e","d":"Isotope","e":"Yttrium94"}</v>
    <v>en-US</v>
    <v>Atom</v>
  </rv>
  <rv s="0">
    <v>1073742080</v>
    <v>yttrium-95</v>
    <v>wjson{"t":"e","d":"Isotope","e":"Yttrium95"}</v>
    <v>en-US</v>
    <v>Atom</v>
  </rv>
  <rv s="0">
    <v>1073742080</v>
    <v>yttrium-96</v>
    <v>wjson{"t":"e","d":"Isotope","e":"Yttrium96"}</v>
    <v>en-US</v>
    <v>Atom</v>
  </rv>
  <rv s="0">
    <v>1073742080</v>
    <v>yttrium-97</v>
    <v>wjson{"t":"e","d":"Isotope","e":"Yttrium97"}</v>
    <v>en-US</v>
    <v>Atom</v>
  </rv>
  <rv s="0">
    <v>1073742080</v>
    <v>yttrium-98</v>
    <v>wjson{"t":"e","d":"Isotope","e":"Yttrium98"}</v>
    <v>en-US</v>
    <v>Atom</v>
  </rv>
  <rv s="0">
    <v>1073742080</v>
    <v>yttrium-99</v>
    <v>wjson{"t":"e","d":"Isotope","e":"Yttrium99"}</v>
    <v>en-US</v>
    <v>Atom</v>
  </rv>
  <rv s="0">
    <v>1073742080</v>
    <v>yttrium-100</v>
    <v>wjson{"t":"e","d":"Isotope","e":"Yttrium100"}</v>
    <v>en-US</v>
    <v>Atom</v>
  </rv>
  <rv s="0">
    <v>1073742080</v>
    <v>yttrium-101</v>
    <v>wjson{"t":"e","d":"Isotope","e":"Yttrium101"}</v>
    <v>en-US</v>
    <v>Atom</v>
  </rv>
  <rv s="0">
    <v>1073742080</v>
    <v>yttrium-102</v>
    <v>wjson{"t":"e","d":"Isotope","e":"Yttrium102"}</v>
    <v>en-US</v>
    <v>Atom</v>
  </rv>
  <rv s="0">
    <v>1073742080</v>
    <v>yttrium-103</v>
    <v>wjson{"t":"e","d":"Isotope","e":"Yttrium103"}</v>
    <v>en-US</v>
    <v>Atom</v>
  </rv>
  <rv s="0">
    <v>1073742080</v>
    <v>yttrium-104</v>
    <v>wjson{"t":"e","d":"Isotope","e":"Yttrium104"}</v>
    <v>en-US</v>
    <v>Atom</v>
  </rv>
  <rv s="0">
    <v>1073742080</v>
    <v>yttrium-105</v>
    <v>wjson{"t":"e","d":"Isotope","e":"Yttrium105"}</v>
    <v>en-US</v>
    <v>Atom</v>
  </rv>
  <rv s="0">
    <v>1073742080</v>
    <v>yttrium-106</v>
    <v>wjson{"t":"e","d":"Isotope","e":"Yttrium106"}</v>
    <v>en-US</v>
    <v>Atom</v>
  </rv>
  <rv s="0">
    <v>1073742080</v>
    <v>yttrium-107</v>
    <v>wjson{"t":"e","d":"Isotope","e":"Yttrium107"}</v>
    <v>en-US</v>
    <v>Atom</v>
  </rv>
  <rv s="0">
    <v>1073742080</v>
    <v>yttrium-108</v>
    <v>wjson{"t":"e","d":"Isotope","e":"Yttrium108"}</v>
    <v>en-US</v>
    <v>Atom</v>
  </rv>
  <rv s="2">
    <v>344</v>
  </rv>
  <rv s="1">
    <fb>364.74</fb>
    <v>27</v>
  </rv>
  <rv s="1">
    <fb>573.05999999999995</fb>
    <v>27</v>
  </rv>
  <rv s="2">
    <v>345</v>
  </rv>
  <rv s="1">
    <fb>6.6600000000000001E-8</fb>
    <v>30</v>
  </rv>
  <rv s="1">
    <fb>1526</fb>
    <v>26</v>
  </rv>
  <rv s="1">
    <fb>5.9209999999999997E-9</fb>
    <v>33</v>
  </rv>
  <rv s="1">
    <fb>1.3000000000000001E-9</fb>
    <v>97</v>
  </rv>
  <rv s="4">
    <v>114</v>
    <v>10</v>
    <v>32</v>
    <v>1</v>
    <v>periodic table location</v>
  </rv>
  <rv s="1">
    <fb>5.5999999999998109E-7</fb>
    <v>33</v>
  </rv>
  <rv s="1">
    <fb>1.0000000000000243E-6</fb>
    <v>28</v>
  </rv>
  <rv s="2">
    <v>346</v>
  </rv>
  <rv s="2">
    <v>347</v>
  </rv>
  <rv s="1">
    <fb>2.9779999999999997E-4</fb>
    <v>28</v>
  </rv>
  <rv s="31">
    <v>#VALUE!</v>
    <v>en-US</v>
    <v>wjson{"t":"e","d":"Element","e":"Yttrium"}</v>
    <v>1073742080</v>
    <v>1</v>
    <v>128</v>
    <v>129</v>
    <v>yttrium</v>
    <v>8</v>
    <v>9</v>
    <v>Atom</v>
    <v>10</v>
    <v>130</v>
    <v>24</v>
    <v>4747</v>
    <v>4748</v>
    <v>4749</v>
    <v>Y</v>
    <v>d</v>
    <v>4750</v>
    <v>CAS7440-65-5</v>
    <v>2601</v>
    <v>4751</v>
    <v>4752</v>
    <v>4754</v>
    <v>4755</v>
    <v>1794</v>
    <v>3129</v>
    <v>4756</v>
    <v>4757</v>
    <v>2201</v>
    <v>4758</v>
    <v>16</v>
    <v>4792</v>
    <v>27</v>
    <v>4795</v>
    <v>4796</v>
    <v>4797</v>
    <v>2251</v>
    <v>4798</v>
    <v>yttrium</v>
    <v>4748</v>
    <v>4799</v>
    <v>2293</v>
    <v>4800</v>
    <v>4801</v>
    <v>4802</v>
    <v>4803</v>
    <v>yttrium</v>
    <v>4570</v>
    <v>4804</v>
    <v>2201</v>
    <v>4805</v>
    <v>Yttrium is a chemical element with the symbol Y and atomic number 39. It is a silvery–metallic transition metal chemically similar to the lanthanides and has often been classified as a "rare–earth element".</v>
    <v>element</v>
  </rv>
  <rv s="0">
    <v>1073742080</v>
    <v>zirconium</v>
    <v>wjson{"t":"e","d":"Element","e":"Zirconium"}</v>
    <v>en-US</v>
    <v>Atom</v>
  </rv>
  <rv s="1">
    <fb>91.224000000000004</fb>
    <v>25</v>
  </rv>
  <rv s="1">
    <fb>206</fb>
    <v>26</v>
  </rv>
  <rv s="1">
    <fb>4409</fb>
    <v>26</v>
  </rv>
  <rv s="1">
    <fb>1.3000000000000001E-2</fb>
    <v>25</v>
  </rv>
  <rv s="1">
    <fb>6.5110000000000001</fb>
    <v>25</v>
  </rv>
  <rv s="0">
    <v>-1610612480</v>
    <v>Martin Heinrich Klaproth</v>
    <v>wjson{"t":"e","d":"Person","e":"MartinHeinrichKlaproth::y9rs4"}</v>
    <v>en-US</v>
    <v>NotablePeople</v>
  </rv>
  <rv s="2">
    <v>348</v>
  </rv>
  <rv s="1">
    <fb>2400000</fb>
    <v>26</v>
  </rv>
  <rv s="1">
    <fb>41.1</fb>
    <v>29</v>
  </rv>
  <rv s="1">
    <fb>1.33</fb>
    <v>27</v>
  </rv>
  <rv s="3">
    <v>115</v>
    <v>10</v>
    <v>0</v>
    <v>image of zirconium</v>
  </rv>
  <rv s="0">
    <v>1073742080</v>
    <v>zirconium-78</v>
    <v>wjson{"t":"e","d":"Isotope","e":"Zirconium78"}</v>
    <v>en-US</v>
    <v>Atom</v>
  </rv>
  <rv s="0">
    <v>1073742080</v>
    <v>zirconium-79</v>
    <v>wjson{"t":"e","d":"Isotope","e":"Zirconium79"}</v>
    <v>en-US</v>
    <v>Atom</v>
  </rv>
  <rv s="0">
    <v>1073742080</v>
    <v>zirconium-80</v>
    <v>wjson{"t":"e","d":"Isotope","e":"Zirconium80"}</v>
    <v>en-US</v>
    <v>Atom</v>
  </rv>
  <rv s="0">
    <v>1073742080</v>
    <v>zirconium-81</v>
    <v>wjson{"t":"e","d":"Isotope","e":"Zirconium81"}</v>
    <v>en-US</v>
    <v>Atom</v>
  </rv>
  <rv s="0">
    <v>1073742080</v>
    <v>zirconium-82</v>
    <v>wjson{"t":"e","d":"Isotope","e":"Zirconium82"}</v>
    <v>en-US</v>
    <v>Atom</v>
  </rv>
  <rv s="0">
    <v>1073742080</v>
    <v>zirconium-83</v>
    <v>wjson{"t":"e","d":"Isotope","e":"Zirconium83"}</v>
    <v>en-US</v>
    <v>Atom</v>
  </rv>
  <rv s="0">
    <v>1073742080</v>
    <v>zirconium-84</v>
    <v>wjson{"t":"e","d":"Isotope","e":"Zirconium84"}</v>
    <v>en-US</v>
    <v>Atom</v>
  </rv>
  <rv s="0">
    <v>1073742080</v>
    <v>zirconium-85</v>
    <v>wjson{"t":"e","d":"Isotope","e":"Zirconium85"}</v>
    <v>en-US</v>
    <v>Atom</v>
  </rv>
  <rv s="0">
    <v>1073742080</v>
    <v>zirconium-86</v>
    <v>wjson{"t":"e","d":"Isotope","e":"Zirconium86"}</v>
    <v>en-US</v>
    <v>Atom</v>
  </rv>
  <rv s="0">
    <v>1073742080</v>
    <v>zirconium-87</v>
    <v>wjson{"t":"e","d":"Isotope","e":"Zirconium87"}</v>
    <v>en-US</v>
    <v>Atom</v>
  </rv>
  <rv s="0">
    <v>1073742080</v>
    <v>zirconium-88</v>
    <v>wjson{"t":"e","d":"Isotope","e":"Zirconium88"}</v>
    <v>en-US</v>
    <v>Atom</v>
  </rv>
  <rv s="0">
    <v>1073742080</v>
    <v>zirconium-89</v>
    <v>wjson{"t":"e","d":"Isotope","e":"Zirconium89"}</v>
    <v>en-US</v>
    <v>Atom</v>
  </rv>
  <rv s="0">
    <v>1073742080</v>
    <v>zirconium-90</v>
    <v>wjson{"t":"e","d":"Isotope","e":"Zirconium90"}</v>
    <v>en-US</v>
    <v>Atom</v>
  </rv>
  <rv s="0">
    <v>1073742080</v>
    <v>zirconium-91</v>
    <v>wjson{"t":"e","d":"Isotope","e":"Zirconium91"}</v>
    <v>en-US</v>
    <v>Atom</v>
  </rv>
  <rv s="0">
    <v>1073742080</v>
    <v>zirconium-92</v>
    <v>wjson{"t":"e","d":"Isotope","e":"Zirconium92"}</v>
    <v>en-US</v>
    <v>Atom</v>
  </rv>
  <rv s="0">
    <v>1073742080</v>
    <v>zirconium-93</v>
    <v>wjson{"t":"e","d":"Isotope","e":"Zirconium93"}</v>
    <v>en-US</v>
    <v>Atom</v>
  </rv>
  <rv s="0">
    <v>1073742080</v>
    <v>zirconium-94</v>
    <v>wjson{"t":"e","d":"Isotope","e":"Zirconium94"}</v>
    <v>en-US</v>
    <v>Atom</v>
  </rv>
  <rv s="0">
    <v>1073742080</v>
    <v>zirconium-95</v>
    <v>wjson{"t":"e","d":"Isotope","e":"Zirconium95"}</v>
    <v>en-US</v>
    <v>Atom</v>
  </rv>
  <rv s="0">
    <v>1073742080</v>
    <v>zirconium-96</v>
    <v>wjson{"t":"e","d":"Isotope","e":"Zirconium96"}</v>
    <v>en-US</v>
    <v>Atom</v>
  </rv>
  <rv s="0">
    <v>1073742080</v>
    <v>zirconium-97</v>
    <v>wjson{"t":"e","d":"Isotope","e":"Zirconium97"}</v>
    <v>en-US</v>
    <v>Atom</v>
  </rv>
  <rv s="0">
    <v>1073742080</v>
    <v>zirconium-98</v>
    <v>wjson{"t":"e","d":"Isotope","e":"Zirconium98"}</v>
    <v>en-US</v>
    <v>Atom</v>
  </rv>
  <rv s="0">
    <v>1073742080</v>
    <v>zirconium-99</v>
    <v>wjson{"t":"e","d":"Isotope","e":"Zirconium99"}</v>
    <v>en-US</v>
    <v>Atom</v>
  </rv>
  <rv s="0">
    <v>1073742080</v>
    <v>zirconium-100</v>
    <v>wjson{"t":"e","d":"Isotope","e":"Zirconium100"}</v>
    <v>en-US</v>
    <v>Atom</v>
  </rv>
  <rv s="0">
    <v>1073742080</v>
    <v>zirconium-101</v>
    <v>wjson{"t":"e","d":"Isotope","e":"Zirconium101"}</v>
    <v>en-US</v>
    <v>Atom</v>
  </rv>
  <rv s="0">
    <v>1073742080</v>
    <v>zirconium-102</v>
    <v>wjson{"t":"e","d":"Isotope","e":"Zirconium102"}</v>
    <v>en-US</v>
    <v>Atom</v>
  </rv>
  <rv s="0">
    <v>1073742080</v>
    <v>zirconium-103</v>
    <v>wjson{"t":"e","d":"Isotope","e":"Zirconium103"}</v>
    <v>en-US</v>
    <v>Atom</v>
  </rv>
  <rv s="0">
    <v>1073742080</v>
    <v>zirconium-104</v>
    <v>wjson{"t":"e","d":"Isotope","e":"Zirconium104"}</v>
    <v>en-US</v>
    <v>Atom</v>
  </rv>
  <rv s="0">
    <v>1073742080</v>
    <v>zirconium-105</v>
    <v>wjson{"t":"e","d":"Isotope","e":"Zirconium105"}</v>
    <v>en-US</v>
    <v>Atom</v>
  </rv>
  <rv s="0">
    <v>1073742080</v>
    <v>zirconium-106</v>
    <v>wjson{"t":"e","d":"Isotope","e":"Zirconium106"}</v>
    <v>en-US</v>
    <v>Atom</v>
  </rv>
  <rv s="0">
    <v>1073742080</v>
    <v>zirconium-107</v>
    <v>wjson{"t":"e","d":"Isotope","e":"Zirconium107"}</v>
    <v>en-US</v>
    <v>Atom</v>
  </rv>
  <rv s="0">
    <v>1073742080</v>
    <v>zirconium-108</v>
    <v>wjson{"t":"e","d":"Isotope","e":"Zirconium108"}</v>
    <v>en-US</v>
    <v>Atom</v>
  </rv>
  <rv s="0">
    <v>1073742080</v>
    <v>zirconium-109</v>
    <v>wjson{"t":"e","d":"Isotope","e":"Zirconium109"}</v>
    <v>en-US</v>
    <v>Atom</v>
  </rv>
  <rv s="0">
    <v>1073742080</v>
    <v>zirconium-110</v>
    <v>wjson{"t":"e","d":"Isotope","e":"Zirconium110"}</v>
    <v>en-US</v>
    <v>Atom</v>
  </rv>
  <rv s="2">
    <v>349</v>
  </rv>
  <rv s="1">
    <fb>323.2</fb>
    <v>29</v>
  </rv>
  <rv s="1">
    <fb>514.70000000000005</fb>
    <v>29</v>
  </rv>
  <rv s="2">
    <v>350</v>
  </rv>
  <rv s="1">
    <fb>1.6800000000000002E-8</fb>
    <v>97</v>
  </rv>
  <rv s="1">
    <fb>1855</fb>
    <v>26</v>
  </rv>
  <rv s="1">
    <fb>6.5999999999999978E-4</fb>
    <v>67</v>
  </rv>
  <rv s="1">
    <fb>1.5300000000000001E-9</fb>
    <v>30</v>
  </rv>
  <rv s="1">
    <fb>2.6000000000000001E-9</fb>
    <v>97</v>
  </rv>
  <rv s="4">
    <v>116</v>
    <v>10</v>
    <v>32</v>
    <v>1</v>
    <v>periodic table location</v>
  </rv>
  <rv s="1">
    <fb>4.1999999999999937E-7</fb>
    <v>33</v>
  </rv>
  <rv s="2">
    <v>351</v>
  </rv>
  <rv s="2">
    <v>352</v>
  </rv>
  <rv s="1">
    <fb>1.0899999999999999E-4</fb>
    <v>70</v>
  </rv>
  <rv s="22">
    <v>#VALUE!</v>
    <v>en-US</v>
    <v>wjson{"t":"e","d":"Element","e":"Zirconium"}</v>
    <v>1073742080</v>
    <v>1</v>
    <v>106</v>
    <v>107</v>
    <v>zirconium</v>
    <v>8</v>
    <v>9</v>
    <v>Atom</v>
    <v>10</v>
    <v>108</v>
    <v>24</v>
    <v>4808</v>
    <v>1482</v>
    <v>4809</v>
    <v>Zr</v>
    <v>d</v>
    <v>4810</v>
    <v>CAS7440-67-7</v>
    <v>2966</v>
    <v>4811</v>
    <v>4812</v>
    <v>4814</v>
    <v>1490</v>
    <v>1789</v>
    <v>4815</v>
    <v>4816</v>
    <v>4817</v>
    <v>2247</v>
    <v>4404</v>
    <v>4818</v>
    <v>16</v>
    <v>4852</v>
    <v>27</v>
    <v>4855</v>
    <v>4856</v>
    <v>4857</v>
    <v>4858</v>
    <v>4859</v>
    <v>zirconium</v>
    <v>1482</v>
    <v>4860</v>
    <v>2293</v>
    <v>4861</v>
    <v>4862</v>
    <v>3169</v>
    <v>4863</v>
    <v>zirconium</v>
    <v>4404</v>
    <v>4864</v>
    <v>2247</v>
    <v>4865</v>
    <v>Zirconium is a chemical element with the symbol Zr and atomic number 40.</v>
    <v>element</v>
  </rv>
  <rv s="3">
    <v>117</v>
    <v>10</v>
    <v>0</v>
    <v>image of Martin Heinrich Klaproth</v>
  </rv>
  <rv s="0">
    <v>536871168</v>
    <v>Wernigerode</v>
    <v>wjson{"t":"e","d":"City","e":["Wernigerode","SaxonyAnhalt","Germany"]}</v>
    <v>en-US</v>
    <v>City</v>
  </rv>
  <rv s="30">
    <v>#VALUE!</v>
    <v>en-US</v>
    <v>wjson{"t":"e","d":"Person","e":"MartinHeinrichKlaproth::y9rs4"}</v>
    <v>-1610612480</v>
    <v>1</v>
    <v>34</v>
    <v>122</v>
    <v>Martin Heinrich Klaproth</v>
    <v>8</v>
    <v>9</v>
    <v>NotablePeople</v>
    <v>10</v>
    <v>41</v>
    <v>1743-12-01</v>
    <v>1817-01-01</v>
    <v>Martin Heinrich Klaproth</v>
    <v>4867</v>
    <v>Martin Heinrich Klaproth</v>
    <v>43</v>
    <v>4868</v>
    <v>1166</v>
    <v>Martin Heinrich Klaproth</v>
    <v>Martin Heinrich Klaproth (1 December 1743 – 1 January 1817) was a German chemist. He trained and worked for much of his life as an apothecary, moving in later life to the university.</v>
    <v>person</v>
  </rv>
  <rv s="0">
    <v>1073742080</v>
    <v>niobium</v>
    <v>wjson{"t":"e","d":"Element","e":"Niobium"}</v>
    <v>en-US</v>
    <v>Atom</v>
  </rv>
  <rv s="1">
    <fb>92.906369999999995</fb>
    <v>67</v>
  </rv>
  <rv s="1">
    <fb>41</fb>
    <v>26</v>
  </rv>
  <rv s="1">
    <fb>198</fb>
    <v>26</v>
  </rv>
  <rv s="1">
    <fb>4744</fb>
    <v>26</v>
  </rv>
  <rv s="1">
    <fb>164</fb>
    <v>26</v>
  </rv>
  <rv s="1">
    <fb>8.57</fb>
    <v>25</v>
  </rv>
  <rv s="0">
    <v>-1610612480</v>
    <v>Charles Hatchett</v>
    <v>wjson{"t":"e","d":"Person","e":"CharlesHatchett::78kw7"}</v>
    <v>en-US</v>
    <v>NotablePeople</v>
  </rv>
  <rv s="2">
    <v>353</v>
  </rv>
  <rv s="1">
    <fb>6700000</fb>
    <v>26</v>
  </rv>
  <rv s="1">
    <fb>86.1</fb>
    <v>29</v>
  </rv>
  <rv s="1">
    <fb>1.6</fb>
    <v>29</v>
  </rv>
  <rv s="3">
    <v>118</v>
    <v>10</v>
    <v>0</v>
    <v>image of niobium</v>
  </rv>
  <rv s="0">
    <v>1073742080</v>
    <v>niobium-81</v>
    <v>wjson{"t":"e","d":"Isotope","e":"Niobium81"}</v>
    <v>en-US</v>
    <v>Atom</v>
  </rv>
  <rv s="0">
    <v>1073742080</v>
    <v>niobium-82</v>
    <v>wjson{"t":"e","d":"Isotope","e":"Niobium82"}</v>
    <v>en-US</v>
    <v>Atom</v>
  </rv>
  <rv s="0">
    <v>1073742080</v>
    <v>niobium-83</v>
    <v>wjson{"t":"e","d":"Isotope","e":"Niobium83"}</v>
    <v>en-US</v>
    <v>Atom</v>
  </rv>
  <rv s="0">
    <v>1073742080</v>
    <v>niobium-84</v>
    <v>wjson{"t":"e","d":"Isotope","e":"Niobium84"}</v>
    <v>en-US</v>
    <v>Atom</v>
  </rv>
  <rv s="0">
    <v>1073742080</v>
    <v>niobium-85</v>
    <v>wjson{"t":"e","d":"Isotope","e":"Niobium85"}</v>
    <v>en-US</v>
    <v>Atom</v>
  </rv>
  <rv s="0">
    <v>1073742080</v>
    <v>niobium-86</v>
    <v>wjson{"t":"e","d":"Isotope","e":"Niobium86"}</v>
    <v>en-US</v>
    <v>Atom</v>
  </rv>
  <rv s="0">
    <v>1073742080</v>
    <v>niobium-87</v>
    <v>wjson{"t":"e","d":"Isotope","e":"Niobium87"}</v>
    <v>en-US</v>
    <v>Atom</v>
  </rv>
  <rv s="0">
    <v>1073742080</v>
    <v>niobium-88</v>
    <v>wjson{"t":"e","d":"Isotope","e":"Niobium88"}</v>
    <v>en-US</v>
    <v>Atom</v>
  </rv>
  <rv s="0">
    <v>1073742080</v>
    <v>niobium-89</v>
    <v>wjson{"t":"e","d":"Isotope","e":"Niobium89"}</v>
    <v>en-US</v>
    <v>Atom</v>
  </rv>
  <rv s="0">
    <v>1073742080</v>
    <v>niobium-90</v>
    <v>wjson{"t":"e","d":"Isotope","e":"Niobium90"}</v>
    <v>en-US</v>
    <v>Atom</v>
  </rv>
  <rv s="0">
    <v>1073742080</v>
    <v>niobium-91</v>
    <v>wjson{"t":"e","d":"Isotope","e":"Niobium91"}</v>
    <v>en-US</v>
    <v>Atom</v>
  </rv>
  <rv s="0">
    <v>1073742080</v>
    <v>niobium-92</v>
    <v>wjson{"t":"e","d":"Isotope","e":"Niobium92"}</v>
    <v>en-US</v>
    <v>Atom</v>
  </rv>
  <rv s="0">
    <v>1073742080</v>
    <v>niobium-93</v>
    <v>wjson{"t":"e","d":"Isotope","e":"Niobium93"}</v>
    <v>en-US</v>
    <v>Atom</v>
  </rv>
  <rv s="0">
    <v>1073742080</v>
    <v>niobium-94</v>
    <v>wjson{"t":"e","d":"Isotope","e":"Niobium94"}</v>
    <v>en-US</v>
    <v>Atom</v>
  </rv>
  <rv s="0">
    <v>1073742080</v>
    <v>niobium-95</v>
    <v>wjson{"t":"e","d":"Isotope","e":"Niobium95"}</v>
    <v>en-US</v>
    <v>Atom</v>
  </rv>
  <rv s="0">
    <v>1073742080</v>
    <v>niobium-96</v>
    <v>wjson{"t":"e","d":"Isotope","e":"Niobium96"}</v>
    <v>en-US</v>
    <v>Atom</v>
  </rv>
  <rv s="0">
    <v>1073742080</v>
    <v>niobium-97</v>
    <v>wjson{"t":"e","d":"Isotope","e":"Niobium97"}</v>
    <v>en-US</v>
    <v>Atom</v>
  </rv>
  <rv s="0">
    <v>1073742080</v>
    <v>niobium-98</v>
    <v>wjson{"t":"e","d":"Isotope","e":"Niobium98"}</v>
    <v>en-US</v>
    <v>Atom</v>
  </rv>
  <rv s="0">
    <v>1073742080</v>
    <v>niobium-99</v>
    <v>wjson{"t":"e","d":"Isotope","e":"Niobium99"}</v>
    <v>en-US</v>
    <v>Atom</v>
  </rv>
  <rv s="0">
    <v>1073742080</v>
    <v>niobium-100</v>
    <v>wjson{"t":"e","d":"Isotope","e":"Niobium100"}</v>
    <v>en-US</v>
    <v>Atom</v>
  </rv>
  <rv s="0">
    <v>1073742080</v>
    <v>niobium-101</v>
    <v>wjson{"t":"e","d":"Isotope","e":"Niobium101"}</v>
    <v>en-US</v>
    <v>Atom</v>
  </rv>
  <rv s="0">
    <v>1073742080</v>
    <v>niobium-102</v>
    <v>wjson{"t":"e","d":"Isotope","e":"Niobium102"}</v>
    <v>en-US</v>
    <v>Atom</v>
  </rv>
  <rv s="0">
    <v>1073742080</v>
    <v>niobium-103</v>
    <v>wjson{"t":"e","d":"Isotope","e":"Niobium103"}</v>
    <v>en-US</v>
    <v>Atom</v>
  </rv>
  <rv s="0">
    <v>1073742080</v>
    <v>niobium-104</v>
    <v>wjson{"t":"e","d":"Isotope","e":"Niobium104"}</v>
    <v>en-US</v>
    <v>Atom</v>
  </rv>
  <rv s="0">
    <v>1073742080</v>
    <v>niobium-105</v>
    <v>wjson{"t":"e","d":"Isotope","e":"Niobium105"}</v>
    <v>en-US</v>
    <v>Atom</v>
  </rv>
  <rv s="0">
    <v>1073742080</v>
    <v>niobium-106</v>
    <v>wjson{"t":"e","d":"Isotope","e":"Niobium106"}</v>
    <v>en-US</v>
    <v>Atom</v>
  </rv>
  <rv s="0">
    <v>1073742080</v>
    <v>niobium-107</v>
    <v>wjson{"t":"e","d":"Isotope","e":"Niobium107"}</v>
    <v>en-US</v>
    <v>Atom</v>
  </rv>
  <rv s="0">
    <v>1073742080</v>
    <v>niobium-108</v>
    <v>wjson{"t":"e","d":"Isotope","e":"Niobium108"}</v>
    <v>en-US</v>
    <v>Atom</v>
  </rv>
  <rv s="0">
    <v>1073742080</v>
    <v>niobium-109</v>
    <v>wjson{"t":"e","d":"Isotope","e":"Niobium109"}</v>
    <v>en-US</v>
    <v>Atom</v>
  </rv>
  <rv s="0">
    <v>1073742080</v>
    <v>niobium-110</v>
    <v>wjson{"t":"e","d":"Isotope","e":"Niobium110"}</v>
    <v>en-US</v>
    <v>Atom</v>
  </rv>
  <rv s="0">
    <v>1073742080</v>
    <v>niobium-111</v>
    <v>wjson{"t":"e","d":"Isotope","e":"Niobium111"}</v>
    <v>en-US</v>
    <v>Atom</v>
  </rv>
  <rv s="0">
    <v>1073742080</v>
    <v>niobium-112</v>
    <v>wjson{"t":"e","d":"Isotope","e":"Niobium112"}</v>
    <v>en-US</v>
    <v>Atom</v>
  </rv>
  <rv s="0">
    <v>1073742080</v>
    <v>niobium-113</v>
    <v>wjson{"t":"e","d":"Isotope","e":"Niobium113"}</v>
    <v>en-US</v>
    <v>Atom</v>
  </rv>
  <rv s="2">
    <v>354</v>
  </rv>
  <rv s="1">
    <fb>330.04</fb>
    <v>27</v>
  </rv>
  <rv s="2">
    <v>355</v>
  </rv>
  <rv s="1">
    <fb>2.7599999999999999E-8</fb>
    <v>97</v>
  </rv>
  <rv s="1">
    <fb>2477</fb>
    <v>26</v>
  </rv>
  <rv s="1">
    <fb>1.900000000000095E-5</fb>
    <v>70</v>
  </rv>
  <rv s="1">
    <fb>2.5599999999999998E-9</fb>
    <v>30</v>
  </rv>
  <rv s="4">
    <v>119</v>
    <v>10</v>
    <v>32</v>
    <v>1</v>
    <v>periodic table location</v>
  </rv>
  <rv s="1">
    <fb>1.4999999999997654E-7</fb>
    <v>33</v>
  </rv>
  <rv s="1">
    <fb>4.0000000000000972E-7</fb>
    <v>75</v>
  </rv>
  <rv s="2">
    <v>356</v>
  </rv>
  <rv s="2">
    <v>357</v>
  </rv>
  <rv s="1">
    <fb>2.3700000000000001E-4</fb>
    <v>70</v>
  </rv>
  <rv s="31">
    <v>#VALUE!</v>
    <v>en-US</v>
    <v>wjson{"t":"e","d":"Element","e":"Niobium"}</v>
    <v>1073742080</v>
    <v>1</v>
    <v>128</v>
    <v>129</v>
    <v>niobium</v>
    <v>8</v>
    <v>9</v>
    <v>Atom</v>
    <v>10</v>
    <v>130</v>
    <v>24</v>
    <v>4871</v>
    <v>4872</v>
    <v>4873</v>
    <v>Nb</v>
    <v>d</v>
    <v>4874</v>
    <v>CAS7440-03-1</v>
    <v>4875</v>
    <v>2205</v>
    <v>4876</v>
    <v>4878</v>
    <v>11</v>
    <v>1801</v>
    <v>4879</v>
    <v>4880</v>
    <v>4881</v>
    <v>2293</v>
    <v>4882</v>
    <v>2217</v>
    <v>4916</v>
    <v>235</v>
    <v>4918</v>
    <v>4919</v>
    <v>4920</v>
    <v>4921</v>
    <v>4922</v>
    <v>niobium</v>
    <v>4872</v>
    <v>4521</v>
    <v>2293</v>
    <v>4923</v>
    <v>4924</v>
    <v>4925</v>
    <v>4926</v>
    <v>niobium</v>
    <v>2337</v>
    <v>4927</v>
    <v>2293</v>
    <v>4928</v>
    <v>Niobium, also known as columbium, is a chemical element with the symbol Nb (formerly Cb) and atomic number 41. Niobium is a light grey, crystalline, and ductile transition metal.</v>
    <v>element</v>
  </rv>
  <rv s="0">
    <v>1073742080</v>
    <v>molybdenum</v>
    <v>wjson{"t":"e","d":"Element","e":"Molybdenum"}</v>
    <v>en-US</v>
    <v>Atom</v>
  </rv>
  <rv s="1">
    <fb>95.95</fb>
    <v>27</v>
  </rv>
  <rv s="1">
    <fb>4639</fb>
    <v>26</v>
  </rv>
  <rv s="1">
    <fb>1.1000000000000267E-4</fb>
    <v>67</v>
  </rv>
  <rv s="1">
    <fb>10.28</fb>
    <v>25</v>
  </rv>
  <rv s="0">
    <v>-1610612480</v>
    <v>Peter Jacob Hjelm</v>
    <v>wjson{"t":"e","d":"Person","e":"PeterJacobHjelm::n5vsv"}</v>
    <v>en-US</v>
    <v>NotablePeople</v>
  </rv>
  <rv s="2">
    <v>358</v>
  </rv>
  <rv s="1">
    <fb>20000000</fb>
    <v>26</v>
  </rv>
  <rv s="1">
    <fb>71.900000000000006</fb>
    <v>29</v>
  </rv>
  <rv s="1">
    <fb>2.16</fb>
    <v>27</v>
  </rv>
  <rv s="3">
    <v>120</v>
    <v>10</v>
    <v>0</v>
    <v>image of molybdenum</v>
  </rv>
  <rv s="0">
    <v>1073742080</v>
    <v>molybdenum-83</v>
    <v>wjson{"t":"e","d":"Isotope","e":"Molybdenum83"}</v>
    <v>en-US</v>
    <v>Atom</v>
  </rv>
  <rv s="0">
    <v>1073742080</v>
    <v>molybdenum-84</v>
    <v>wjson{"t":"e","d":"Isotope","e":"Molybdenum84"}</v>
    <v>en-US</v>
    <v>Atom</v>
  </rv>
  <rv s="0">
    <v>1073742080</v>
    <v>molybdenum-85</v>
    <v>wjson{"t":"e","d":"Isotope","e":"Molybdenum85"}</v>
    <v>en-US</v>
    <v>Atom</v>
  </rv>
  <rv s="0">
    <v>1073742080</v>
    <v>molybdenum-86</v>
    <v>wjson{"t":"e","d":"Isotope","e":"Molybdenum86"}</v>
    <v>en-US</v>
    <v>Atom</v>
  </rv>
  <rv s="0">
    <v>1073742080</v>
    <v>molybdenum-87</v>
    <v>wjson{"t":"e","d":"Isotope","e":"Molybdenum87"}</v>
    <v>en-US</v>
    <v>Atom</v>
  </rv>
  <rv s="0">
    <v>1073742080</v>
    <v>molybdenum-88</v>
    <v>wjson{"t":"e","d":"Isotope","e":"Molybdenum88"}</v>
    <v>en-US</v>
    <v>Atom</v>
  </rv>
  <rv s="0">
    <v>1073742080</v>
    <v>molybdenum-89</v>
    <v>wjson{"t":"e","d":"Isotope","e":"Molybdenum89"}</v>
    <v>en-US</v>
    <v>Atom</v>
  </rv>
  <rv s="0">
    <v>1073742080</v>
    <v>molybdenum-90</v>
    <v>wjson{"t":"e","d":"Isotope","e":"Molybdenum90"}</v>
    <v>en-US</v>
    <v>Atom</v>
  </rv>
  <rv s="0">
    <v>1073742080</v>
    <v>molybdenum-91</v>
    <v>wjson{"t":"e","d":"Isotope","e":"Molybdenum91"}</v>
    <v>en-US</v>
    <v>Atom</v>
  </rv>
  <rv s="0">
    <v>1073742080</v>
    <v>molybdenum-92</v>
    <v>wjson{"t":"e","d":"Isotope","e":"Molybdenum92"}</v>
    <v>en-US</v>
    <v>Atom</v>
  </rv>
  <rv s="0">
    <v>1073742080</v>
    <v>molybdenum-93</v>
    <v>wjson{"t":"e","d":"Isotope","e":"Molybdenum93"}</v>
    <v>en-US</v>
    <v>Atom</v>
  </rv>
  <rv s="0">
    <v>1073742080</v>
    <v>molybdenum-94</v>
    <v>wjson{"t":"e","d":"Isotope","e":"Molybdenum94"}</v>
    <v>en-US</v>
    <v>Atom</v>
  </rv>
  <rv s="0">
    <v>1073742080</v>
    <v>molybdenum-95</v>
    <v>wjson{"t":"e","d":"Isotope","e":"Molybdenum95"}</v>
    <v>en-US</v>
    <v>Atom</v>
  </rv>
  <rv s="0">
    <v>1073742080</v>
    <v>molybdenum-96</v>
    <v>wjson{"t":"e","d":"Isotope","e":"Molybdenum96"}</v>
    <v>en-US</v>
    <v>Atom</v>
  </rv>
  <rv s="0">
    <v>1073742080</v>
    <v>molybdenum-97</v>
    <v>wjson{"t":"e","d":"Isotope","e":"Molybdenum97"}</v>
    <v>en-US</v>
    <v>Atom</v>
  </rv>
  <rv s="0">
    <v>1073742080</v>
    <v>molybdenum-98</v>
    <v>wjson{"t":"e","d":"Isotope","e":"Molybdenum98"}</v>
    <v>en-US</v>
    <v>Atom</v>
  </rv>
  <rv s="0">
    <v>1073742080</v>
    <v>molybdenum-99</v>
    <v>wjson{"t":"e","d":"Isotope","e":"Molybdenum99"}</v>
    <v>en-US</v>
    <v>Atom</v>
  </rv>
  <rv s="0">
    <v>1073742080</v>
    <v>molybdenum-100</v>
    <v>wjson{"t":"e","d":"Isotope","e":"Molybdenum100"}</v>
    <v>en-US</v>
    <v>Atom</v>
  </rv>
  <rv s="0">
    <v>1073742080</v>
    <v>molybdenum-101</v>
    <v>wjson{"t":"e","d":"Isotope","e":"Molybdenum101"}</v>
    <v>en-US</v>
    <v>Atom</v>
  </rv>
  <rv s="0">
    <v>1073742080</v>
    <v>molybdenum-102</v>
    <v>wjson{"t":"e","d":"Isotope","e":"Molybdenum102"}</v>
    <v>en-US</v>
    <v>Atom</v>
  </rv>
  <rv s="0">
    <v>1073742080</v>
    <v>molybdenum-103</v>
    <v>wjson{"t":"e","d":"Isotope","e":"Molybdenum103"}</v>
    <v>en-US</v>
    <v>Atom</v>
  </rv>
  <rv s="0">
    <v>1073742080</v>
    <v>molybdenum-104</v>
    <v>wjson{"t":"e","d":"Isotope","e":"Molybdenum104"}</v>
    <v>en-US</v>
    <v>Atom</v>
  </rv>
  <rv s="0">
    <v>1073742080</v>
    <v>molybdenum-105</v>
    <v>wjson{"t":"e","d":"Isotope","e":"Molybdenum105"}</v>
    <v>en-US</v>
    <v>Atom</v>
  </rv>
  <rv s="0">
    <v>1073742080</v>
    <v>molybdenum-106</v>
    <v>wjson{"t":"e","d":"Isotope","e":"Molybdenum106"}</v>
    <v>en-US</v>
    <v>Atom</v>
  </rv>
  <rv s="0">
    <v>1073742080</v>
    <v>molybdenum-107</v>
    <v>wjson{"t":"e","d":"Isotope","e":"Molybdenum107"}</v>
    <v>en-US</v>
    <v>Atom</v>
  </rv>
  <rv s="0">
    <v>1073742080</v>
    <v>molybdenum-108</v>
    <v>wjson{"t":"e","d":"Isotope","e":"Molybdenum108"}</v>
    <v>en-US</v>
    <v>Atom</v>
  </rv>
  <rv s="0">
    <v>1073742080</v>
    <v>molybdenum-109</v>
    <v>wjson{"t":"e","d":"Isotope","e":"Molybdenum109"}</v>
    <v>en-US</v>
    <v>Atom</v>
  </rv>
  <rv s="0">
    <v>1073742080</v>
    <v>molybdenum-110</v>
    <v>wjson{"t":"e","d":"Isotope","e":"Molybdenum110"}</v>
    <v>en-US</v>
    <v>Atom</v>
  </rv>
  <rv s="0">
    <v>1073742080</v>
    <v>molybdenum-111</v>
    <v>wjson{"t":"e","d":"Isotope","e":"Molybdenum111"}</v>
    <v>en-US</v>
    <v>Atom</v>
  </rv>
  <rv s="0">
    <v>1073742080</v>
    <v>molybdenum-112</v>
    <v>wjson{"t":"e","d":"Isotope","e":"Molybdenum112"}</v>
    <v>en-US</v>
    <v>Atom</v>
  </rv>
  <rv s="0">
    <v>1073742080</v>
    <v>molybdenum-113</v>
    <v>wjson{"t":"e","d":"Isotope","e":"Molybdenum113"}</v>
    <v>en-US</v>
    <v>Atom</v>
  </rv>
  <rv s="0">
    <v>1073742080</v>
    <v>molybdenum-114</v>
    <v>wjson{"t":"e","d":"Isotope","e":"Molybdenum114"}</v>
    <v>en-US</v>
    <v>Atom</v>
  </rv>
  <rv s="0">
    <v>1073742080</v>
    <v>molybdenum-115</v>
    <v>wjson{"t":"e","d":"Isotope","e":"Molybdenum115"}</v>
    <v>en-US</v>
    <v>Atom</v>
  </rv>
  <rv s="2">
    <v>359</v>
  </rv>
  <rv s="1">
    <fb>314.7</fb>
    <v>29</v>
  </rv>
  <rv s="2">
    <v>360</v>
  </rv>
  <rv s="1">
    <fb>1.1700000000000001E-8</fb>
    <v>30</v>
  </rv>
  <rv s="1">
    <fb>2623</fb>
    <v>26</v>
  </rv>
  <rv s="1">
    <fb>1.1220000000000001E-9</fb>
    <v>33</v>
  </rv>
  <rv s="4">
    <v>121</v>
    <v>10</v>
    <v>32</v>
    <v>1</v>
    <v>periodic table location</v>
  </rv>
  <rv s="1">
    <fb>4.999999999997411E-8</fb>
    <v>83</v>
  </rv>
  <rv s="1">
    <fb>9.0000000000002188E-7</fb>
    <v>75</v>
  </rv>
  <rv s="2">
    <v>361</v>
  </rv>
  <rv s="2">
    <v>362</v>
  </rv>
  <rv s="1">
    <fb>1.203E-4</fb>
    <v>28</v>
  </rv>
  <rv s="22">
    <v>#VALUE!</v>
    <v>en-US</v>
    <v>wjson{"t":"e","d":"Element","e":"Molybdenum"}</v>
    <v>1073742080</v>
    <v>1</v>
    <v>106</v>
    <v>107</v>
    <v>molybdenum</v>
    <v>8</v>
    <v>9</v>
    <v>Atom</v>
    <v>10</v>
    <v>108</v>
    <v>24</v>
    <v>4931</v>
    <v>2508</v>
    <v>2601</v>
    <v>Mo</v>
    <v>d</v>
    <v>4932</v>
    <v>CAS7439-98-7</v>
    <v>2596</v>
    <v>4933</v>
    <v>4934</v>
    <v>4936</v>
    <v>2211</v>
    <v>1781</v>
    <v>4937</v>
    <v>4938</v>
    <v>4939</v>
    <v>2349</v>
    <v>4120</v>
    <v>4940</v>
    <v>2217</v>
    <v>4974</v>
    <v>235</v>
    <v>4976</v>
    <v>4977</v>
    <v>4978</v>
    <v>4564</v>
    <v>4979</v>
    <v>molybdenum</v>
    <v>2508</v>
    <v>4802</v>
    <v>2293</v>
    <v>4980</v>
    <v>4981</v>
    <v>4982</v>
    <v>4983</v>
    <v>molybdenum</v>
    <v>2740</v>
    <v>4984</v>
    <v>2349</v>
    <v>4985</v>
    <v>Molybdenum is a chemical element with the symbol Mo and atomic number 42. The name is from Neo–Latin molybdaenum, which is based on Ancient Greek molybdos, meaning lead, since its ores were confused with lead ores.</v>
    <v>element</v>
  </rv>
  <rv s="0">
    <v>1073742080</v>
    <v>technetium</v>
    <v>wjson{"t":"e","d":"Element","e":"Technetium"}</v>
    <v>en-US</v>
    <v>Atom</v>
  </rv>
  <rv s="1">
    <fb>43</fb>
    <v>26</v>
  </rv>
  <rv s="1">
    <fb>183</fb>
    <v>26</v>
  </rv>
  <rv s="1">
    <fb>4265</fb>
    <v>26</v>
  </rv>
  <rv s="1">
    <fb>11.5</fb>
    <v>29</v>
  </rv>
  <rv s="0">
    <v>-1610612480</v>
    <v>Carlo Perrier</v>
    <v>wjson{"t":"e","d":"Person","e":"CarloPerrier::562f7"}</v>
    <v>en-US</v>
    <v>NotablePeople</v>
  </rv>
  <rv s="0">
    <v>-1610612480</v>
    <v>Emilio Segrè</v>
    <v>wjson{"t":"e","d":"Person","e":"EmilioSegre::35s58"}</v>
    <v>en-US</v>
    <v>NotablePeople</v>
  </rv>
  <rv s="2">
    <v>363</v>
  </rv>
  <rv s="2">
    <v>364</v>
  </rv>
  <rv s="1">
    <fb>1.9</fb>
    <v>29</v>
  </rv>
  <rv s="1">
    <fb>0.21109842719431759</fb>
    <v>27</v>
  </rv>
  <rv s="3">
    <v>122</v>
    <v>10</v>
    <v>0</v>
    <v>image of technetium</v>
  </rv>
  <rv s="0">
    <v>1073742080</v>
    <v>technetium-85</v>
    <v>wjson{"t":"e","d":"Isotope","e":"Technetium85"}</v>
    <v>en-US</v>
    <v>Atom</v>
  </rv>
  <rv s="0">
    <v>1073742080</v>
    <v>technetium-86</v>
    <v>wjson{"t":"e","d":"Isotope","e":"Technetium86"}</v>
    <v>en-US</v>
    <v>Atom</v>
  </rv>
  <rv s="0">
    <v>1073742080</v>
    <v>technetium-87</v>
    <v>wjson{"t":"e","d":"Isotope","e":"Technetium87"}</v>
    <v>en-US</v>
    <v>Atom</v>
  </rv>
  <rv s="0">
    <v>1073742080</v>
    <v>technetium-88</v>
    <v>wjson{"t":"e","d":"Isotope","e":"Technetium88"}</v>
    <v>en-US</v>
    <v>Atom</v>
  </rv>
  <rv s="0">
    <v>1073742080</v>
    <v>technetium-89</v>
    <v>wjson{"t":"e","d":"Isotope","e":"Technetium89"}</v>
    <v>en-US</v>
    <v>Atom</v>
  </rv>
  <rv s="0">
    <v>1073742080</v>
    <v>technetium-90</v>
    <v>wjson{"t":"e","d":"Isotope","e":"Technetium90"}</v>
    <v>en-US</v>
    <v>Atom</v>
  </rv>
  <rv s="0">
    <v>1073742080</v>
    <v>technetium-91</v>
    <v>wjson{"t":"e","d":"Isotope","e":"Technetium91"}</v>
    <v>en-US</v>
    <v>Atom</v>
  </rv>
  <rv s="0">
    <v>1073742080</v>
    <v>technetium-92</v>
    <v>wjson{"t":"e","d":"Isotope","e":"Technetium92"}</v>
    <v>en-US</v>
    <v>Atom</v>
  </rv>
  <rv s="0">
    <v>1073742080</v>
    <v>technetium-93</v>
    <v>wjson{"t":"e","d":"Isotope","e":"Technetium93"}</v>
    <v>en-US</v>
    <v>Atom</v>
  </rv>
  <rv s="0">
    <v>1073742080</v>
    <v>technetium-94</v>
    <v>wjson{"t":"e","d":"Isotope","e":"Technetium94"}</v>
    <v>en-US</v>
    <v>Atom</v>
  </rv>
  <rv s="0">
    <v>1073742080</v>
    <v>technetium-95</v>
    <v>wjson{"t":"e","d":"Isotope","e":"Technetium95"}</v>
    <v>en-US</v>
    <v>Atom</v>
  </rv>
  <rv s="0">
    <v>1073742080</v>
    <v>technetium-96</v>
    <v>wjson{"t":"e","d":"Isotope","e":"Technetium96"}</v>
    <v>en-US</v>
    <v>Atom</v>
  </rv>
  <rv s="0">
    <v>1073742080</v>
    <v>technetium-97</v>
    <v>wjson{"t":"e","d":"Isotope","e":"Technetium97"}</v>
    <v>en-US</v>
    <v>Atom</v>
  </rv>
  <rv s="0">
    <v>1073742080</v>
    <v>technetium-98</v>
    <v>wjson{"t":"e","d":"Isotope","e":"Technetium98"}</v>
    <v>en-US</v>
    <v>Atom</v>
  </rv>
  <rv s="0">
    <v>1073742080</v>
    <v>technetium-99</v>
    <v>wjson{"t":"e","d":"Isotope","e":"Technetium99"}</v>
    <v>en-US</v>
    <v>Atom</v>
  </rv>
  <rv s="0">
    <v>1073742080</v>
    <v>technetium-100</v>
    <v>wjson{"t":"e","d":"Isotope","e":"Technetium100"}</v>
    <v>en-US</v>
    <v>Atom</v>
  </rv>
  <rv s="0">
    <v>1073742080</v>
    <v>technetium-101</v>
    <v>wjson{"t":"e","d":"Isotope","e":"Technetium101"}</v>
    <v>en-US</v>
    <v>Atom</v>
  </rv>
  <rv s="0">
    <v>1073742080</v>
    <v>technetium-102</v>
    <v>wjson{"t":"e","d":"Isotope","e":"Technetium102"}</v>
    <v>en-US</v>
    <v>Atom</v>
  </rv>
  <rv s="0">
    <v>1073742080</v>
    <v>technetium-103</v>
    <v>wjson{"t":"e","d":"Isotope","e":"Technetium103"}</v>
    <v>en-US</v>
    <v>Atom</v>
  </rv>
  <rv s="0">
    <v>1073742080</v>
    <v>technetium-104</v>
    <v>wjson{"t":"e","d":"Isotope","e":"Technetium104"}</v>
    <v>en-US</v>
    <v>Atom</v>
  </rv>
  <rv s="0">
    <v>1073742080</v>
    <v>technetium-105</v>
    <v>wjson{"t":"e","d":"Isotope","e":"Technetium105"}</v>
    <v>en-US</v>
    <v>Atom</v>
  </rv>
  <rv s="0">
    <v>1073742080</v>
    <v>technetium-106</v>
    <v>wjson{"t":"e","d":"Isotope","e":"Technetium106"}</v>
    <v>en-US</v>
    <v>Atom</v>
  </rv>
  <rv s="0">
    <v>1073742080</v>
    <v>technetium-107</v>
    <v>wjson{"t":"e","d":"Isotope","e":"Technetium107"}</v>
    <v>en-US</v>
    <v>Atom</v>
  </rv>
  <rv s="0">
    <v>1073742080</v>
    <v>technetium-108</v>
    <v>wjson{"t":"e","d":"Isotope","e":"Technetium108"}</v>
    <v>en-US</v>
    <v>Atom</v>
  </rv>
  <rv s="0">
    <v>1073742080</v>
    <v>technetium-109</v>
    <v>wjson{"t":"e","d":"Isotope","e":"Technetium109"}</v>
    <v>en-US</v>
    <v>Atom</v>
  </rv>
  <rv s="0">
    <v>1073742080</v>
    <v>technetium-110</v>
    <v>wjson{"t":"e","d":"Isotope","e":"Technetium110"}</v>
    <v>en-US</v>
    <v>Atom</v>
  </rv>
  <rv s="0">
    <v>1073742080</v>
    <v>technetium-111</v>
    <v>wjson{"t":"e","d":"Isotope","e":"Technetium111"}</v>
    <v>en-US</v>
    <v>Atom</v>
  </rv>
  <rv s="0">
    <v>1073742080</v>
    <v>technetium-112</v>
    <v>wjson{"t":"e","d":"Isotope","e":"Technetium112"}</v>
    <v>en-US</v>
    <v>Atom</v>
  </rv>
  <rv s="0">
    <v>1073742080</v>
    <v>technetium-113</v>
    <v>wjson{"t":"e","d":"Isotope","e":"Technetium113"}</v>
    <v>en-US</v>
    <v>Atom</v>
  </rv>
  <rv s="0">
    <v>1073742080</v>
    <v>technetium-114</v>
    <v>wjson{"t":"e","d":"Isotope","e":"Technetium114"}</v>
    <v>en-US</v>
    <v>Atom</v>
  </rv>
  <rv s="0">
    <v>1073742080</v>
    <v>technetium-115</v>
    <v>wjson{"t":"e","d":"Isotope","e":"Technetium115"}</v>
    <v>en-US</v>
    <v>Atom</v>
  </rv>
  <rv s="0">
    <v>1073742080</v>
    <v>technetium-116</v>
    <v>wjson{"t":"e","d":"Isotope","e":"Technetium116"}</v>
    <v>en-US</v>
    <v>Atom</v>
  </rv>
  <rv s="0">
    <v>1073742080</v>
    <v>technetium-117</v>
    <v>wjson{"t":"e","d":"Isotope","e":"Technetium117"}</v>
    <v>en-US</v>
    <v>Atom</v>
  </rv>
  <rv s="0">
    <v>1073742080</v>
    <v>technetium-118</v>
    <v>wjson{"t":"e","d":"Isotope","e":"Technetium118"}</v>
    <v>en-US</v>
    <v>Atom</v>
  </rv>
  <rv s="2">
    <v>365</v>
  </rv>
  <rv s="1">
    <fb>273.5</fb>
    <v>29</v>
  </rv>
  <rv s="1">
    <fb>438.8</fb>
    <v>29</v>
  </rv>
  <rv s="2">
    <v>366</v>
  </rv>
  <rv s="1">
    <fb>3.4200000000000002E-8</fb>
    <v>30</v>
  </rv>
  <rv s="1">
    <fb>2157</fb>
    <v>26</v>
  </rv>
  <rv s="1">
    <fb>3.352E-9</fb>
    <v>33</v>
  </rv>
  <rv s="4">
    <v>123</v>
    <v>10</v>
    <v>32</v>
    <v>1</v>
    <v>periodic table location</v>
  </rv>
  <rv s="2">
    <v>367</v>
  </rv>
  <rv s="1">
    <fb>3.9330000000000002E-4</fb>
    <v>28</v>
  </rv>
  <rv s="41">
    <v>#VALUE!</v>
    <v>en-US</v>
    <v>wjson{"t":"e","d":"Element","e":"Technetium"}</v>
    <v>1073742080</v>
    <v>1</v>
    <v>153</v>
    <v>154</v>
    <v>technetium</v>
    <v>8</v>
    <v>9</v>
    <v>Atom</v>
    <v>10</v>
    <v>155</v>
    <v>24</v>
    <v>2801</v>
    <v>4988</v>
    <v>4989</v>
    <v>Tc</v>
    <v>d</v>
    <v>4990</v>
    <v>CAS7440-26-8</v>
    <v>2549</v>
    <v>221</v>
    <v>4991</v>
    <v>4994</v>
    <v>4995</v>
    <v>1937</v>
    <v>3239</v>
    <v>3</v>
    <v>4996</v>
    <v>2395</v>
    <v>4997</v>
    <v>221</v>
    <v>4998</v>
    <v>16</v>
    <v>5033</v>
    <v>27</v>
    <v>5036</v>
    <v>5037</v>
    <v>5038</v>
    <v>221</v>
    <v>5039</v>
    <v>technetium</v>
    <v>4988</v>
    <v>221</v>
    <v>2293</v>
    <v>5040</v>
    <v>3278</v>
    <v>221</v>
    <v>technetium</v>
    <v>5041</v>
    <v>2349</v>
    <v>5042</v>
    <v>Technetium is a chemical element with the symbol Tc and atomic number 43. It is the lightest element whose isotopes are all radioactive, none of which are stable other than the fully ionized state of ^97Tc.</v>
    <v>element</v>
  </rv>
  <rv s="0">
    <v>1073742080</v>
    <v>ruthenium</v>
    <v>wjson{"t":"e","d":"Element","e":"Ruthenium"}</v>
    <v>en-US</v>
    <v>Atom</v>
  </rv>
  <rv s="1">
    <fb>101.07</fb>
    <v>27</v>
  </rv>
  <rv s="1">
    <fb>44</fb>
    <v>26</v>
  </rv>
  <rv s="1">
    <fb>178</fb>
    <v>26</v>
  </rv>
  <rv s="1">
    <fb>4150</fb>
    <v>26</v>
  </rv>
  <rv s="1">
    <fb>146</fb>
    <v>26</v>
  </rv>
  <rv s="1">
    <fb>9.8999999999986685E-8</fb>
    <v>77</v>
  </rv>
  <rv s="1">
    <fb>12.37</fb>
    <v>25</v>
  </rv>
  <rv s="0">
    <v>-1610612480</v>
    <v>Gottfried Osann</v>
    <v>wjson{"t":"e","d":"Person","e":"GottfriedOsann::kkgf7"}</v>
    <v>en-US</v>
    <v>NotablePeople</v>
  </rv>
  <rv s="0">
    <v>-1610612480</v>
    <v>Jędrzej Śniadecki</v>
    <v>wjson{"t":"e","d":"Person","e":"JedrzejSniadecki::284q8"}</v>
    <v>en-US</v>
    <v>NotablePeople</v>
  </rv>
  <rv s="0">
    <v>-1610612480</v>
    <v>Karl Karlovich Klaus</v>
    <v>wjson{"t":"e","d":"Person","e":"KarlKarlovichKlaus::gxh6k"}</v>
    <v>en-US</v>
    <v>NotablePeople</v>
  </rv>
  <rv s="2">
    <v>368</v>
  </rv>
  <rv s="2">
    <v>369</v>
  </rv>
  <rv s="1">
    <fb>101.3</fb>
    <v>29</v>
  </rv>
  <rv s="1">
    <fb>2.2000000000000002</fb>
    <v>29</v>
  </rv>
  <rv s="3">
    <v>124</v>
    <v>10</v>
    <v>0</v>
    <v>image of ruthenium</v>
  </rv>
  <rv s="0">
    <v>1073742080</v>
    <v>ruthenium-87</v>
    <v>wjson{"t":"e","d":"Isotope","e":"Ruthenium87"}</v>
    <v>en-US</v>
    <v>Atom</v>
  </rv>
  <rv s="0">
    <v>1073742080</v>
    <v>ruthenium-88</v>
    <v>wjson{"t":"e","d":"Isotope","e":"Ruthenium88"}</v>
    <v>en-US</v>
    <v>Atom</v>
  </rv>
  <rv s="0">
    <v>1073742080</v>
    <v>ruthenium-89</v>
    <v>wjson{"t":"e","d":"Isotope","e":"Ruthenium89"}</v>
    <v>en-US</v>
    <v>Atom</v>
  </rv>
  <rv s="0">
    <v>1073742080</v>
    <v>ruthenium-90</v>
    <v>wjson{"t":"e","d":"Isotope","e":"Ruthenium90"}</v>
    <v>en-US</v>
    <v>Atom</v>
  </rv>
  <rv s="0">
    <v>1073742080</v>
    <v>ruthenium-91</v>
    <v>wjson{"t":"e","d":"Isotope","e":"Ruthenium91"}</v>
    <v>en-US</v>
    <v>Atom</v>
  </rv>
  <rv s="0">
    <v>1073742080</v>
    <v>ruthenium-92</v>
    <v>wjson{"t":"e","d":"Isotope","e":"Ruthenium92"}</v>
    <v>en-US</v>
    <v>Atom</v>
  </rv>
  <rv s="0">
    <v>1073742080</v>
    <v>ruthenium-93</v>
    <v>wjson{"t":"e","d":"Isotope","e":"Ruthenium93"}</v>
    <v>en-US</v>
    <v>Atom</v>
  </rv>
  <rv s="0">
    <v>1073742080</v>
    <v>ruthenium-94</v>
    <v>wjson{"t":"e","d":"Isotope","e":"Ruthenium94"}</v>
    <v>en-US</v>
    <v>Atom</v>
  </rv>
  <rv s="0">
    <v>1073742080</v>
    <v>ruthenium-95</v>
    <v>wjson{"t":"e","d":"Isotope","e":"Ruthenium95"}</v>
    <v>en-US</v>
    <v>Atom</v>
  </rv>
  <rv s="0">
    <v>1073742080</v>
    <v>ruthenium-96</v>
    <v>wjson{"t":"e","d":"Isotope","e":"Ruthenium96"}</v>
    <v>en-US</v>
    <v>Atom</v>
  </rv>
  <rv s="0">
    <v>1073742080</v>
    <v>ruthenium-97</v>
    <v>wjson{"t":"e","d":"Isotope","e":"Ruthenium97"}</v>
    <v>en-US</v>
    <v>Atom</v>
  </rv>
  <rv s="0">
    <v>1073742080</v>
    <v>ruthenium-98</v>
    <v>wjson{"t":"e","d":"Isotope","e":"Ruthenium98"}</v>
    <v>en-US</v>
    <v>Atom</v>
  </rv>
  <rv s="0">
    <v>1073742080</v>
    <v>ruthenium-99</v>
    <v>wjson{"t":"e","d":"Isotope","e":"Ruthenium99"}</v>
    <v>en-US</v>
    <v>Atom</v>
  </rv>
  <rv s="0">
    <v>1073742080</v>
    <v>ruthenium-100</v>
    <v>wjson{"t":"e","d":"Isotope","e":"Ruthenium100"}</v>
    <v>en-US</v>
    <v>Atom</v>
  </rv>
  <rv s="0">
    <v>1073742080</v>
    <v>ruthenium-101</v>
    <v>wjson{"t":"e","d":"Isotope","e":"Ruthenium101"}</v>
    <v>en-US</v>
    <v>Atom</v>
  </rv>
  <rv s="0">
    <v>1073742080</v>
    <v>ruthenium-102</v>
    <v>wjson{"t":"e","d":"Isotope","e":"Ruthenium102"}</v>
    <v>en-US</v>
    <v>Atom</v>
  </rv>
  <rv s="0">
    <v>1073742080</v>
    <v>ruthenium-103</v>
    <v>wjson{"t":"e","d":"Isotope","e":"Ruthenium103"}</v>
    <v>en-US</v>
    <v>Atom</v>
  </rv>
  <rv s="0">
    <v>1073742080</v>
    <v>ruthenium-104</v>
    <v>wjson{"t":"e","d":"Isotope","e":"Ruthenium104"}</v>
    <v>en-US</v>
    <v>Atom</v>
  </rv>
  <rv s="0">
    <v>1073742080</v>
    <v>ruthenium-105</v>
    <v>wjson{"t":"e","d":"Isotope","e":"Ruthenium105"}</v>
    <v>en-US</v>
    <v>Atom</v>
  </rv>
  <rv s="0">
    <v>1073742080</v>
    <v>ruthenium-106</v>
    <v>wjson{"t":"e","d":"Isotope","e":"Ruthenium106"}</v>
    <v>en-US</v>
    <v>Atom</v>
  </rv>
  <rv s="0">
    <v>1073742080</v>
    <v>ruthenium-107</v>
    <v>wjson{"t":"e","d":"Isotope","e":"Ruthenium107"}</v>
    <v>en-US</v>
    <v>Atom</v>
  </rv>
  <rv s="0">
    <v>1073742080</v>
    <v>ruthenium-108</v>
    <v>wjson{"t":"e","d":"Isotope","e":"Ruthenium108"}</v>
    <v>en-US</v>
    <v>Atom</v>
  </rv>
  <rv s="0">
    <v>1073742080</v>
    <v>ruthenium-109</v>
    <v>wjson{"t":"e","d":"Isotope","e":"Ruthenium109"}</v>
    <v>en-US</v>
    <v>Atom</v>
  </rv>
  <rv s="0">
    <v>1073742080</v>
    <v>ruthenium-110</v>
    <v>wjson{"t":"e","d":"Isotope","e":"Ruthenium110"}</v>
    <v>en-US</v>
    <v>Atom</v>
  </rv>
  <rv s="0">
    <v>1073742080</v>
    <v>ruthenium-111</v>
    <v>wjson{"t":"e","d":"Isotope","e":"Ruthenium111"}</v>
    <v>en-US</v>
    <v>Atom</v>
  </rv>
  <rv s="0">
    <v>1073742080</v>
    <v>ruthenium-112</v>
    <v>wjson{"t":"e","d":"Isotope","e":"Ruthenium112"}</v>
    <v>en-US</v>
    <v>Atom</v>
  </rv>
  <rv s="0">
    <v>1073742080</v>
    <v>ruthenium-113</v>
    <v>wjson{"t":"e","d":"Isotope","e":"Ruthenium113"}</v>
    <v>en-US</v>
    <v>Atom</v>
  </rv>
  <rv s="0">
    <v>1073742080</v>
    <v>ruthenium-114</v>
    <v>wjson{"t":"e","d":"Isotope","e":"Ruthenium114"}</v>
    <v>en-US</v>
    <v>Atom</v>
  </rv>
  <rv s="0">
    <v>1073742080</v>
    <v>ruthenium-115</v>
    <v>wjson{"t":"e","d":"Isotope","e":"Ruthenium115"}</v>
    <v>en-US</v>
    <v>Atom</v>
  </rv>
  <rv s="0">
    <v>1073742080</v>
    <v>ruthenium-116</v>
    <v>wjson{"t":"e","d":"Isotope","e":"Ruthenium116"}</v>
    <v>en-US</v>
    <v>Atom</v>
  </rv>
  <rv s="0">
    <v>1073742080</v>
    <v>ruthenium-117</v>
    <v>wjson{"t":"e","d":"Isotope","e":"Ruthenium117"}</v>
    <v>en-US</v>
    <v>Atom</v>
  </rv>
  <rv s="0">
    <v>1073742080</v>
    <v>ruthenium-118</v>
    <v>wjson{"t":"e","d":"Isotope","e":"Ruthenium118"}</v>
    <v>en-US</v>
    <v>Atom</v>
  </rv>
  <rv s="0">
    <v>1073742080</v>
    <v>ruthenium-119</v>
    <v>wjson{"t":"e","d":"Isotope","e":"Ruthenium119"}</v>
    <v>en-US</v>
    <v>Atom</v>
  </rv>
  <rv s="0">
    <v>1073742080</v>
    <v>ruthenium-120</v>
    <v>wjson{"t":"e","d":"Isotope","e":"Ruthenium120"}</v>
    <v>en-US</v>
    <v>Atom</v>
  </rv>
  <rv s="2">
    <v>370</v>
  </rv>
  <rv s="1">
    <fb>270.58999999999997</fb>
    <v>27</v>
  </rv>
  <rv s="1">
    <fb>428.15</fb>
    <v>27</v>
  </rv>
  <rv s="2">
    <v>371</v>
  </rv>
  <rv s="1">
    <fb>5.4199999999999999E-9</fb>
    <v>30</v>
  </rv>
  <rv s="1">
    <fb>2334</fb>
    <v>26</v>
  </rv>
  <rv s="1">
    <fb>8.1000000000001427E-5</fb>
    <v>70</v>
  </rv>
  <rv s="1">
    <fb>5.4799999999999997E-10</fb>
    <v>33</v>
  </rv>
  <rv s="1">
    <fb>7.0000000000000004E-11</fb>
    <v>33</v>
  </rv>
  <rv s="4">
    <v>125</v>
    <v>10</v>
    <v>32</v>
    <v>1</v>
    <v>periodic table location</v>
  </rv>
  <rv s="1">
    <fb>7.09999999999795E-8</fb>
    <v>83</v>
  </rv>
  <rv s="2">
    <v>372</v>
  </rv>
  <rv s="2">
    <v>373</v>
  </rv>
  <rv s="1">
    <fb>6.7000000000000002E-5</fb>
    <v>28</v>
  </rv>
  <rv s="31">
    <v>#VALUE!</v>
    <v>en-US</v>
    <v>wjson{"t":"e","d":"Element","e":"Ruthenium"}</v>
    <v>1073742080</v>
    <v>1</v>
    <v>128</v>
    <v>129</v>
    <v>ruthenium</v>
    <v>8</v>
    <v>9</v>
    <v>Atom</v>
    <v>10</v>
    <v>130</v>
    <v>24</v>
    <v>5045</v>
    <v>5046</v>
    <v>5047</v>
    <v>Ru</v>
    <v>d</v>
    <v>5048</v>
    <v>CAS7440-18-8</v>
    <v>5049</v>
    <v>5050</v>
    <v>5051</v>
    <v>5055</v>
    <v>5056</v>
    <v>1808</v>
    <v>3028</v>
    <v>5057</v>
    <v>5058</v>
    <v>2450</v>
    <v>5059</v>
    <v>16</v>
    <v>5094</v>
    <v>27</v>
    <v>5097</v>
    <v>5098</v>
    <v>5099</v>
    <v>5100</v>
    <v>5101</v>
    <v>ruthenium</v>
    <v>5046</v>
    <v>5102</v>
    <v>2293</v>
    <v>5103</v>
    <v>5104</v>
    <v>2740</v>
    <v>5105</v>
    <v>ruthenium</v>
    <v>4925</v>
    <v>5106</v>
    <v>2349</v>
    <v>5107</v>
    <v>Ruthenium is a chemical element with the symbol Ru and atomic number 44. It is a rare transition metal belonging to the platinum group of the periodic table.</v>
    <v>element</v>
  </rv>
  <rv s="0">
    <v>1073742080</v>
    <v>rhodium</v>
    <v>wjson{"t":"e","d":"Element","e":"Rhodium"}</v>
    <v>en-US</v>
    <v>Atom</v>
  </rv>
  <rv s="1">
    <fb>102.9055</fb>
    <v>67</v>
  </rv>
  <rv s="1">
    <fb>45</fb>
    <v>26</v>
  </rv>
  <rv s="1">
    <fb>3695</fb>
    <v>26</v>
  </rv>
  <rv s="1">
    <fb>7.0000000000017965E-8</fb>
    <v>77</v>
  </rv>
  <rv s="1">
    <fb>12.45</fb>
    <v>25</v>
  </rv>
  <rv s="0">
    <v>-1610612480</v>
    <v>William Hyde Wollaston</v>
    <v>wjson{"t":"e","d":"Person","e":"WilliamHydeWollaston::xr62g"}</v>
    <v>en-US</v>
    <v>NotablePeople</v>
  </rv>
  <rv s="2">
    <v>374</v>
  </rv>
  <rv s="1">
    <fb>109.7</fb>
    <v>29</v>
  </rv>
  <rv s="1">
    <fb>2.2799999999999998</fb>
    <v>27</v>
  </rv>
  <rv s="3">
    <v>126</v>
    <v>10</v>
    <v>0</v>
    <v>image of rhodium</v>
  </rv>
  <rv s="0">
    <v>1073742080</v>
    <v>rhodium-89</v>
    <v>wjson{"t":"e","d":"Isotope","e":"Rhodium89"}</v>
    <v>en-US</v>
    <v>Atom</v>
  </rv>
  <rv s="0">
    <v>1073742080</v>
    <v>rhodium-90</v>
    <v>wjson{"t":"e","d":"Isotope","e":"Rhodium90"}</v>
    <v>en-US</v>
    <v>Atom</v>
  </rv>
  <rv s="0">
    <v>1073742080</v>
    <v>rhodium-91</v>
    <v>wjson{"t":"e","d":"Isotope","e":"Rhodium91"}</v>
    <v>en-US</v>
    <v>Atom</v>
  </rv>
  <rv s="0">
    <v>1073742080</v>
    <v>rhodium-92</v>
    <v>wjson{"t":"e","d":"Isotope","e":"Rhodium92"}</v>
    <v>en-US</v>
    <v>Atom</v>
  </rv>
  <rv s="0">
    <v>1073742080</v>
    <v>rhodium-93</v>
    <v>wjson{"t":"e","d":"Isotope","e":"Rhodium93"}</v>
    <v>en-US</v>
    <v>Atom</v>
  </rv>
  <rv s="0">
    <v>1073742080</v>
    <v>rhodium-94</v>
    <v>wjson{"t":"e","d":"Isotope","e":"Rhodium94"}</v>
    <v>en-US</v>
    <v>Atom</v>
  </rv>
  <rv s="0">
    <v>1073742080</v>
    <v>rhodium-95</v>
    <v>wjson{"t":"e","d":"Isotope","e":"Rhodium95"}</v>
    <v>en-US</v>
    <v>Atom</v>
  </rv>
  <rv s="0">
    <v>1073742080</v>
    <v>rhodium-96</v>
    <v>wjson{"t":"e","d":"Isotope","e":"Rhodium96"}</v>
    <v>en-US</v>
    <v>Atom</v>
  </rv>
  <rv s="0">
    <v>1073742080</v>
    <v>rhodium-97</v>
    <v>wjson{"t":"e","d":"Isotope","e":"Rhodium97"}</v>
    <v>en-US</v>
    <v>Atom</v>
  </rv>
  <rv s="0">
    <v>1073742080</v>
    <v>rhodium-98</v>
    <v>wjson{"t":"e","d":"Isotope","e":"Rhodium98"}</v>
    <v>en-US</v>
    <v>Atom</v>
  </rv>
  <rv s="0">
    <v>1073742080</v>
    <v>rhodium-99</v>
    <v>wjson{"t":"e","d":"Isotope","e":"Rhodium99"}</v>
    <v>en-US</v>
    <v>Atom</v>
  </rv>
  <rv s="0">
    <v>1073742080</v>
    <v>rhodium-100</v>
    <v>wjson{"t":"e","d":"Isotope","e":"Rhodium100"}</v>
    <v>en-US</v>
    <v>Atom</v>
  </rv>
  <rv s="0">
    <v>1073742080</v>
    <v>rhodium-101</v>
    <v>wjson{"t":"e","d":"Isotope","e":"Rhodium101"}</v>
    <v>en-US</v>
    <v>Atom</v>
  </rv>
  <rv s="0">
    <v>1073742080</v>
    <v>rhodium-102</v>
    <v>wjson{"t":"e","d":"Isotope","e":"Rhodium102"}</v>
    <v>en-US</v>
    <v>Atom</v>
  </rv>
  <rv s="0">
    <v>1073742080</v>
    <v>rhodium-103</v>
    <v>wjson{"t":"e","d":"Isotope","e":"Rhodium103"}</v>
    <v>en-US</v>
    <v>Atom</v>
  </rv>
  <rv s="0">
    <v>1073742080</v>
    <v>rhodium-104</v>
    <v>wjson{"t":"e","d":"Isotope","e":"Rhodium104"}</v>
    <v>en-US</v>
    <v>Atom</v>
  </rv>
  <rv s="0">
    <v>1073742080</v>
    <v>rhodium-105</v>
    <v>wjson{"t":"e","d":"Isotope","e":"Rhodium105"}</v>
    <v>en-US</v>
    <v>Atom</v>
  </rv>
  <rv s="0">
    <v>1073742080</v>
    <v>rhodium-106</v>
    <v>wjson{"t":"e","d":"Isotope","e":"Rhodium106"}</v>
    <v>en-US</v>
    <v>Atom</v>
  </rv>
  <rv s="0">
    <v>1073742080</v>
    <v>rhodium-107</v>
    <v>wjson{"t":"e","d":"Isotope","e":"Rhodium107"}</v>
    <v>en-US</v>
    <v>Atom</v>
  </rv>
  <rv s="0">
    <v>1073742080</v>
    <v>rhodium-108</v>
    <v>wjson{"t":"e","d":"Isotope","e":"Rhodium108"}</v>
    <v>en-US</v>
    <v>Atom</v>
  </rv>
  <rv s="0">
    <v>1073742080</v>
    <v>rhodium-109</v>
    <v>wjson{"t":"e","d":"Isotope","e":"Rhodium109"}</v>
    <v>en-US</v>
    <v>Atom</v>
  </rv>
  <rv s="0">
    <v>1073742080</v>
    <v>rhodium-110</v>
    <v>wjson{"t":"e","d":"Isotope","e":"Rhodium110"}</v>
    <v>en-US</v>
    <v>Atom</v>
  </rv>
  <rv s="0">
    <v>1073742080</v>
    <v>rhodium-111</v>
    <v>wjson{"t":"e","d":"Isotope","e":"Rhodium111"}</v>
    <v>en-US</v>
    <v>Atom</v>
  </rv>
  <rv s="0">
    <v>1073742080</v>
    <v>rhodium-112</v>
    <v>wjson{"t":"e","d":"Isotope","e":"Rhodium112"}</v>
    <v>en-US</v>
    <v>Atom</v>
  </rv>
  <rv s="0">
    <v>1073742080</v>
    <v>rhodium-113</v>
    <v>wjson{"t":"e","d":"Isotope","e":"Rhodium113"}</v>
    <v>en-US</v>
    <v>Atom</v>
  </rv>
  <rv s="0">
    <v>1073742080</v>
    <v>rhodium-114</v>
    <v>wjson{"t":"e","d":"Isotope","e":"Rhodium114"}</v>
    <v>en-US</v>
    <v>Atom</v>
  </rv>
  <rv s="0">
    <v>1073742080</v>
    <v>rhodium-115</v>
    <v>wjson{"t":"e","d":"Isotope","e":"Rhodium115"}</v>
    <v>en-US</v>
    <v>Atom</v>
  </rv>
  <rv s="0">
    <v>1073742080</v>
    <v>rhodium-116</v>
    <v>wjson{"t":"e","d":"Isotope","e":"Rhodium116"}</v>
    <v>en-US</v>
    <v>Atom</v>
  </rv>
  <rv s="0">
    <v>1073742080</v>
    <v>rhodium-117</v>
    <v>wjson{"t":"e","d":"Isotope","e":"Rhodium117"}</v>
    <v>en-US</v>
    <v>Atom</v>
  </rv>
  <rv s="0">
    <v>1073742080</v>
    <v>rhodium-118</v>
    <v>wjson{"t":"e","d":"Isotope","e":"Rhodium118"}</v>
    <v>en-US</v>
    <v>Atom</v>
  </rv>
  <rv s="0">
    <v>1073742080</v>
    <v>rhodium-119</v>
    <v>wjson{"t":"e","d":"Isotope","e":"Rhodium119"}</v>
    <v>en-US</v>
    <v>Atom</v>
  </rv>
  <rv s="0">
    <v>1073742080</v>
    <v>rhodium-120</v>
    <v>wjson{"t":"e","d":"Isotope","e":"Rhodium120"}</v>
    <v>en-US</v>
    <v>Atom</v>
  </rv>
  <rv s="0">
    <v>1073742080</v>
    <v>rhodium-121</v>
    <v>wjson{"t":"e","d":"Isotope","e":"Rhodium121"}</v>
    <v>en-US</v>
    <v>Atom</v>
  </rv>
  <rv s="0">
    <v>1073742080</v>
    <v>rhodium-122</v>
    <v>wjson{"t":"e","d":"Isotope","e":"Rhodium122"}</v>
    <v>en-US</v>
    <v>Atom</v>
  </rv>
  <rv s="2">
    <v>375</v>
  </rv>
  <rv s="1">
    <fb>380.34</fb>
    <v>27</v>
  </rv>
  <rv s="2">
    <v>376</v>
  </rv>
  <rv s="1">
    <fb>1.3599999999999999E-8</fb>
    <v>30</v>
  </rv>
  <rv s="1">
    <fb>1964</fb>
    <v>26</v>
  </rv>
  <rv s="1">
    <fb>1.3999999999999999E-9</fb>
    <v>33</v>
  </rv>
  <rv s="4">
    <v>127</v>
    <v>10</v>
    <v>32</v>
    <v>1</v>
    <v>periodic table location</v>
  </rv>
  <rv s="1">
    <fb>4.3000000000026524E-8</fb>
    <v>83</v>
  </rv>
  <rv s="2">
    <v>377</v>
  </rv>
  <rv s="2">
    <v>378</v>
  </rv>
  <rv s="1">
    <fb>1.693E-4</fb>
    <v>28</v>
  </rv>
  <rv s="42">
    <v>#VALUE!</v>
    <v>en-US</v>
    <v>wjson{"t":"e","d":"Element","e":"Rhodium"}</v>
    <v>1073742080</v>
    <v>1</v>
    <v>156</v>
    <v>157</v>
    <v>rhodium</v>
    <v>8</v>
    <v>9</v>
    <v>Atom</v>
    <v>10</v>
    <v>158</v>
    <v>24</v>
    <v>5110</v>
    <v>5111</v>
    <v>2693</v>
    <v>Rh</v>
    <v>d</v>
    <v>5112</v>
    <v>CAS7440-16-6</v>
    <v>4219</v>
    <v>5113</v>
    <v>5114</v>
    <v>5116</v>
    <v>11</v>
    <v>1803</v>
    <v>2654</v>
    <v>5117</v>
    <v>5118</v>
    <v>2507</v>
    <v>5119</v>
    <v>224</v>
    <v>5154</v>
    <v>235</v>
    <v>5156</v>
    <v>5157</v>
    <v>5158</v>
    <v>2235</v>
    <v>5159</v>
    <v>rhodium</v>
    <v>5111</v>
    <v>2293</v>
    <v>5160</v>
    <v>5161</v>
    <v>2337</v>
    <v>5162</v>
    <v>rhodium</v>
    <v>3947</v>
    <v>5163</v>
    <v>2349</v>
    <v>5164</v>
    <v>Rhodium is a chemical element with the symbol Rh and atomic number 45. It is an ultra–rare, silvery–white, hard, corrosion–resistant, and chemically inert transition metal. It is a noble metal and a member of the platinum group.</v>
    <v>element</v>
  </rv>
  <rv s="0">
    <v>1073742080</v>
    <v>palladium</v>
    <v>wjson{"t":"e","d":"Element","e":"Palladium"}</v>
    <v>en-US</v>
    <v>Atom</v>
  </rv>
  <rv s="1">
    <fb>106.42</fb>
    <v>27</v>
  </rv>
  <rv s="1">
    <fb>169</fb>
    <v>26</v>
  </rv>
  <rv s="1">
    <fb>2963</fb>
    <v>26</v>
  </rv>
  <rv s="1">
    <fb>6.2999999999999905E-7</fb>
    <v>75</v>
  </rv>
  <rv s="1">
    <fb>12.023</fb>
    <v>25</v>
  </rv>
  <rv s="1">
    <fb>53.7</fb>
    <v>29</v>
  </rv>
  <rv s="3">
    <v>128</v>
    <v>10</v>
    <v>0</v>
    <v>image of palladium</v>
  </rv>
  <rv s="0">
    <v>1073742080</v>
    <v>palladium-91</v>
    <v>wjson{"t":"e","d":"Isotope","e":"Palladium91"}</v>
    <v>en-US</v>
    <v>Atom</v>
  </rv>
  <rv s="0">
    <v>1073742080</v>
    <v>palladium-92</v>
    <v>wjson{"t":"e","d":"Isotope","e":"Palladium92"}</v>
    <v>en-US</v>
    <v>Atom</v>
  </rv>
  <rv s="0">
    <v>1073742080</v>
    <v>palladium-93</v>
    <v>wjson{"t":"e","d":"Isotope","e":"Palladium93"}</v>
    <v>en-US</v>
    <v>Atom</v>
  </rv>
  <rv s="0">
    <v>1073742080</v>
    <v>palladium-94</v>
    <v>wjson{"t":"e","d":"Isotope","e":"Palladium94"}</v>
    <v>en-US</v>
    <v>Atom</v>
  </rv>
  <rv s="0">
    <v>1073742080</v>
    <v>palladium-95</v>
    <v>wjson{"t":"e","d":"Isotope","e":"Palladium95"}</v>
    <v>en-US</v>
    <v>Atom</v>
  </rv>
  <rv s="0">
    <v>1073742080</v>
    <v>palladium-96</v>
    <v>wjson{"t":"e","d":"Isotope","e":"Palladium96"}</v>
    <v>en-US</v>
    <v>Atom</v>
  </rv>
  <rv s="0">
    <v>1073742080</v>
    <v>palladium-97</v>
    <v>wjson{"t":"e","d":"Isotope","e":"Palladium97"}</v>
    <v>en-US</v>
    <v>Atom</v>
  </rv>
  <rv s="0">
    <v>1073742080</v>
    <v>palladium-98</v>
    <v>wjson{"t":"e","d":"Isotope","e":"Palladium98"}</v>
    <v>en-US</v>
    <v>Atom</v>
  </rv>
  <rv s="0">
    <v>1073742080</v>
    <v>palladium-99</v>
    <v>wjson{"t":"e","d":"Isotope","e":"Palladium99"}</v>
    <v>en-US</v>
    <v>Atom</v>
  </rv>
  <rv s="0">
    <v>1073742080</v>
    <v>palladium-100</v>
    <v>wjson{"t":"e","d":"Isotope","e":"Palladium100"}</v>
    <v>en-US</v>
    <v>Atom</v>
  </rv>
  <rv s="0">
    <v>1073742080</v>
    <v>palladium-101</v>
    <v>wjson{"t":"e","d":"Isotope","e":"Palladium101"}</v>
    <v>en-US</v>
    <v>Atom</v>
  </rv>
  <rv s="0">
    <v>1073742080</v>
    <v>palladium-102</v>
    <v>wjson{"t":"e","d":"Isotope","e":"Palladium102"}</v>
    <v>en-US</v>
    <v>Atom</v>
  </rv>
  <rv s="0">
    <v>1073742080</v>
    <v>palladium-103</v>
    <v>wjson{"t":"e","d":"Isotope","e":"Palladium103"}</v>
    <v>en-US</v>
    <v>Atom</v>
  </rv>
  <rv s="0">
    <v>1073742080</v>
    <v>palladium-104</v>
    <v>wjson{"t":"e","d":"Isotope","e":"Palladium104"}</v>
    <v>en-US</v>
    <v>Atom</v>
  </rv>
  <rv s="0">
    <v>1073742080</v>
    <v>palladium-105</v>
    <v>wjson{"t":"e","d":"Isotope","e":"Palladium105"}</v>
    <v>en-US</v>
    <v>Atom</v>
  </rv>
  <rv s="0">
    <v>1073742080</v>
    <v>palladium-106</v>
    <v>wjson{"t":"e","d":"Isotope","e":"Palladium106"}</v>
    <v>en-US</v>
    <v>Atom</v>
  </rv>
  <rv s="0">
    <v>1073742080</v>
    <v>palladium-107</v>
    <v>wjson{"t":"e","d":"Isotope","e":"Palladium107"}</v>
    <v>en-US</v>
    <v>Atom</v>
  </rv>
  <rv s="0">
    <v>1073742080</v>
    <v>palladium-108</v>
    <v>wjson{"t":"e","d":"Isotope","e":"Palladium108"}</v>
    <v>en-US</v>
    <v>Atom</v>
  </rv>
  <rv s="0">
    <v>1073742080</v>
    <v>palladium-109</v>
    <v>wjson{"t":"e","d":"Isotope","e":"Palladium109"}</v>
    <v>en-US</v>
    <v>Atom</v>
  </rv>
  <rv s="0">
    <v>1073742080</v>
    <v>palladium-110</v>
    <v>wjson{"t":"e","d":"Isotope","e":"Palladium110"}</v>
    <v>en-US</v>
    <v>Atom</v>
  </rv>
  <rv s="0">
    <v>1073742080</v>
    <v>palladium-111</v>
    <v>wjson{"t":"e","d":"Isotope","e":"Palladium111"}</v>
    <v>en-US</v>
    <v>Atom</v>
  </rv>
  <rv s="0">
    <v>1073742080</v>
    <v>palladium-112</v>
    <v>wjson{"t":"e","d":"Isotope","e":"Palladium112"}</v>
    <v>en-US</v>
    <v>Atom</v>
  </rv>
  <rv s="0">
    <v>1073742080</v>
    <v>palladium-113</v>
    <v>wjson{"t":"e","d":"Isotope","e":"Palladium113"}</v>
    <v>en-US</v>
    <v>Atom</v>
  </rv>
  <rv s="0">
    <v>1073742080</v>
    <v>palladium-114</v>
    <v>wjson{"t":"e","d":"Isotope","e":"Palladium114"}</v>
    <v>en-US</v>
    <v>Atom</v>
  </rv>
  <rv s="0">
    <v>1073742080</v>
    <v>palladium-115</v>
    <v>wjson{"t":"e","d":"Isotope","e":"Palladium115"}</v>
    <v>en-US</v>
    <v>Atom</v>
  </rv>
  <rv s="0">
    <v>1073742080</v>
    <v>palladium-116</v>
    <v>wjson{"t":"e","d":"Isotope","e":"Palladium116"}</v>
    <v>en-US</v>
    <v>Atom</v>
  </rv>
  <rv s="0">
    <v>1073742080</v>
    <v>palladium-117</v>
    <v>wjson{"t":"e","d":"Isotope","e":"Palladium117"}</v>
    <v>en-US</v>
    <v>Atom</v>
  </rv>
  <rv s="0">
    <v>1073742080</v>
    <v>palladium-118</v>
    <v>wjson{"t":"e","d":"Isotope","e":"Palladium118"}</v>
    <v>en-US</v>
    <v>Atom</v>
  </rv>
  <rv s="0">
    <v>1073742080</v>
    <v>palladium-119</v>
    <v>wjson{"t":"e","d":"Isotope","e":"Palladium119"}</v>
    <v>en-US</v>
    <v>Atom</v>
  </rv>
  <rv s="0">
    <v>1073742080</v>
    <v>palladium-120</v>
    <v>wjson{"t":"e","d":"Isotope","e":"Palladium120"}</v>
    <v>en-US</v>
    <v>Atom</v>
  </rv>
  <rv s="0">
    <v>1073742080</v>
    <v>palladium-121</v>
    <v>wjson{"t":"e","d":"Isotope","e":"Palladium121"}</v>
    <v>en-US</v>
    <v>Atom</v>
  </rv>
  <rv s="0">
    <v>1073742080</v>
    <v>palladium-122</v>
    <v>wjson{"t":"e","d":"Isotope","e":"Palladium122"}</v>
    <v>en-US</v>
    <v>Atom</v>
  </rv>
  <rv s="0">
    <v>1073742080</v>
    <v>palladium-123</v>
    <v>wjson{"t":"e","d":"Isotope","e":"Palladium123"}</v>
    <v>en-US</v>
    <v>Atom</v>
  </rv>
  <rv s="0">
    <v>1073742080</v>
    <v>palladium-124</v>
    <v>wjson{"t":"e","d":"Isotope","e":"Palladium124"}</v>
    <v>en-US</v>
    <v>Atom</v>
  </rv>
  <rv s="2">
    <v>379</v>
  </rv>
  <rv s="1">
    <fb>389.07</fb>
    <v>27</v>
  </rv>
  <rv s="2">
    <v>380</v>
  </rv>
  <rv s="1">
    <fb>6.5699999999999999E-8</fb>
    <v>30</v>
  </rv>
  <rv s="1">
    <fb>1554.9</fb>
    <v>29</v>
  </rv>
  <rv s="1">
    <fb>6.5999999999998406E-5</fb>
    <v>70</v>
  </rv>
  <rv s="1">
    <fb>6.9919999999999998E-9</fb>
    <v>33</v>
  </rv>
  <rv s="4">
    <v>129</v>
    <v>10</v>
    <v>32</v>
    <v>1</v>
    <v>periodic table location</v>
  </rv>
  <rv s="2">
    <v>381</v>
  </rv>
  <rv s="2">
    <v>382</v>
  </rv>
  <rv s="1">
    <fb>7.8990000000000006E-4</fb>
    <v>28</v>
  </rv>
  <rv s="43">
    <v>#VALUE!</v>
    <v>en-US</v>
    <v>wjson{"t":"e","d":"Element","e":"Palladium"}</v>
    <v>1073742080</v>
    <v>1</v>
    <v>159</v>
    <v>160</v>
    <v>palladium</v>
    <v>8</v>
    <v>9</v>
    <v>Atom</v>
    <v>10</v>
    <v>161</v>
    <v>24</v>
    <v>5167</v>
    <v>2454</v>
    <v>5168</v>
    <v>Pd</v>
    <v>d</v>
    <v>5169</v>
    <v>CAS7440-05-3</v>
    <v>3907</v>
    <v>5170</v>
    <v>5171</v>
    <v>5116</v>
    <v>11</v>
    <v>1803</v>
    <v>2808</v>
    <v>5172</v>
    <v>13</v>
    <v>2556</v>
    <v>5173</v>
    <v>224</v>
    <v>5208</v>
    <v>235</v>
    <v>5210</v>
    <v>5211</v>
    <v>5212</v>
    <v>5213</v>
    <v>5214</v>
    <v>palladium</v>
    <v>2454</v>
    <v>2293</v>
    <v>5215</v>
    <v>2850</v>
    <v>2560</v>
    <v>5216</v>
    <v>palladium</v>
    <v>2337</v>
    <v>5217</v>
    <v>2247</v>
    <v>4162</v>
    <v>5218</v>
    <v>Palladium is a chemical element with the symbol Pd and atomic number 46. It is a rare and lustrous silvery–white metal discovered in 1803 by the English chemist William Hyde Wollaston.</v>
    <v>element</v>
  </rv>
  <rv s="0">
    <v>1073742080</v>
    <v>silver</v>
    <v>wjson{"t":"e","d":"Element","e":"Silver"}</v>
    <v>en-US</v>
    <v>Atom</v>
  </rv>
  <rv s="1">
    <fb>107.8682</fb>
    <v>66</v>
  </rv>
  <rv s="1">
    <fb>47</fb>
    <v>26</v>
  </rv>
  <rv s="1">
    <fb>165</fb>
    <v>26</v>
  </rv>
  <rv s="1">
    <fb>2162</fb>
    <v>26</v>
  </rv>
  <rv s="1">
    <fb>7.8999999999997041E-6</fb>
    <v>28</v>
  </rv>
  <rv s="1">
    <fb>10.49</fb>
    <v>25</v>
  </rv>
  <rv s="1">
    <fb>62000000</fb>
    <v>26</v>
  </rv>
  <rv s="1">
    <fb>125.6</fb>
    <v>29</v>
  </rv>
  <rv s="1">
    <fb>1.93</fb>
    <v>27</v>
  </rv>
  <rv s="3">
    <v>130</v>
    <v>10</v>
    <v>0</v>
    <v>image of silver</v>
  </rv>
  <rv s="0">
    <v>1073742080</v>
    <v>silver-93</v>
    <v>wjson{"t":"e","d":"Isotope","e":"Silver93"}</v>
    <v>en-US</v>
    <v>Atom</v>
  </rv>
  <rv s="0">
    <v>1073742080</v>
    <v>silver-94</v>
    <v>wjson{"t":"e","d":"Isotope","e":"Silver94"}</v>
    <v>en-US</v>
    <v>Atom</v>
  </rv>
  <rv s="0">
    <v>1073742080</v>
    <v>silver-95</v>
    <v>wjson{"t":"e","d":"Isotope","e":"Silver95"}</v>
    <v>en-US</v>
    <v>Atom</v>
  </rv>
  <rv s="0">
    <v>1073742080</v>
    <v>silver-96</v>
    <v>wjson{"t":"e","d":"Isotope","e":"Silver96"}</v>
    <v>en-US</v>
    <v>Atom</v>
  </rv>
  <rv s="0">
    <v>1073742080</v>
    <v>silver-97</v>
    <v>wjson{"t":"e","d":"Isotope","e":"Silver97"}</v>
    <v>en-US</v>
    <v>Atom</v>
  </rv>
  <rv s="0">
    <v>1073742080</v>
    <v>silver-98</v>
    <v>wjson{"t":"e","d":"Isotope","e":"Silver98"}</v>
    <v>en-US</v>
    <v>Atom</v>
  </rv>
  <rv s="0">
    <v>1073742080</v>
    <v>silver-99</v>
    <v>wjson{"t":"e","d":"Isotope","e":"Silver99"}</v>
    <v>en-US</v>
    <v>Atom</v>
  </rv>
  <rv s="0">
    <v>1073742080</v>
    <v>silver-100</v>
    <v>wjson{"t":"e","d":"Isotope","e":"Silver100"}</v>
    <v>en-US</v>
    <v>Atom</v>
  </rv>
  <rv s="0">
    <v>1073742080</v>
    <v>silver-101</v>
    <v>wjson{"t":"e","d":"Isotope","e":"Silver101"}</v>
    <v>en-US</v>
    <v>Atom</v>
  </rv>
  <rv s="0">
    <v>1073742080</v>
    <v>silver-102</v>
    <v>wjson{"t":"e","d":"Isotope","e":"Silver102"}</v>
    <v>en-US</v>
    <v>Atom</v>
  </rv>
  <rv s="0">
    <v>1073742080</v>
    <v>silver-103</v>
    <v>wjson{"t":"e","d":"Isotope","e":"Silver103"}</v>
    <v>en-US</v>
    <v>Atom</v>
  </rv>
  <rv s="0">
    <v>1073742080</v>
    <v>silver-104</v>
    <v>wjson{"t":"e","d":"Isotope","e":"Silver104"}</v>
    <v>en-US</v>
    <v>Atom</v>
  </rv>
  <rv s="0">
    <v>1073742080</v>
    <v>silver-105</v>
    <v>wjson{"t":"e","d":"Isotope","e":"Silver105"}</v>
    <v>en-US</v>
    <v>Atom</v>
  </rv>
  <rv s="0">
    <v>1073742080</v>
    <v>silver-106</v>
    <v>wjson{"t":"e","d":"Isotope","e":"Silver106"}</v>
    <v>en-US</v>
    <v>Atom</v>
  </rv>
  <rv s="0">
    <v>1073742080</v>
    <v>silver-107</v>
    <v>wjson{"t":"e","d":"Isotope","e":"Silver107"}</v>
    <v>en-US</v>
    <v>Atom</v>
  </rv>
  <rv s="0">
    <v>1073742080</v>
    <v>silver-108</v>
    <v>wjson{"t":"e","d":"Isotope","e":"Silver108"}</v>
    <v>en-US</v>
    <v>Atom</v>
  </rv>
  <rv s="0">
    <v>1073742080</v>
    <v>silver-109</v>
    <v>wjson{"t":"e","d":"Isotope","e":"Silver109"}</v>
    <v>en-US</v>
    <v>Atom</v>
  </rv>
  <rv s="0">
    <v>1073742080</v>
    <v>silver-110</v>
    <v>wjson{"t":"e","d":"Isotope","e":"Silver110"}</v>
    <v>en-US</v>
    <v>Atom</v>
  </rv>
  <rv s="0">
    <v>1073742080</v>
    <v>silver-111</v>
    <v>wjson{"t":"e","d":"Isotope","e":"Silver111"}</v>
    <v>en-US</v>
    <v>Atom</v>
  </rv>
  <rv s="0">
    <v>1073742080</v>
    <v>silver-112</v>
    <v>wjson{"t":"e","d":"Isotope","e":"Silver112"}</v>
    <v>en-US</v>
    <v>Atom</v>
  </rv>
  <rv s="0">
    <v>1073742080</v>
    <v>silver-113</v>
    <v>wjson{"t":"e","d":"Isotope","e":"Silver113"}</v>
    <v>en-US</v>
    <v>Atom</v>
  </rv>
  <rv s="0">
    <v>1073742080</v>
    <v>silver-114</v>
    <v>wjson{"t":"e","d":"Isotope","e":"Silver114"}</v>
    <v>en-US</v>
    <v>Atom</v>
  </rv>
  <rv s="0">
    <v>1073742080</v>
    <v>silver-115</v>
    <v>wjson{"t":"e","d":"Isotope","e":"Silver115"}</v>
    <v>en-US</v>
    <v>Atom</v>
  </rv>
  <rv s="0">
    <v>1073742080</v>
    <v>silver-116</v>
    <v>wjson{"t":"e","d":"Isotope","e":"Silver116"}</v>
    <v>en-US</v>
    <v>Atom</v>
  </rv>
  <rv s="0">
    <v>1073742080</v>
    <v>silver-117</v>
    <v>wjson{"t":"e","d":"Isotope","e":"Silver117"}</v>
    <v>en-US</v>
    <v>Atom</v>
  </rv>
  <rv s="0">
    <v>1073742080</v>
    <v>silver-118</v>
    <v>wjson{"t":"e","d":"Isotope","e":"Silver118"}</v>
    <v>en-US</v>
    <v>Atom</v>
  </rv>
  <rv s="0">
    <v>1073742080</v>
    <v>silver-119</v>
    <v>wjson{"t":"e","d":"Isotope","e":"Silver119"}</v>
    <v>en-US</v>
    <v>Atom</v>
  </rv>
  <rv s="0">
    <v>1073742080</v>
    <v>silver-120</v>
    <v>wjson{"t":"e","d":"Isotope","e":"Silver120"}</v>
    <v>en-US</v>
    <v>Atom</v>
  </rv>
  <rv s="0">
    <v>1073742080</v>
    <v>silver-121</v>
    <v>wjson{"t":"e","d":"Isotope","e":"Silver121"}</v>
    <v>en-US</v>
    <v>Atom</v>
  </rv>
  <rv s="0">
    <v>1073742080</v>
    <v>silver-122</v>
    <v>wjson{"t":"e","d":"Isotope","e":"Silver122"}</v>
    <v>en-US</v>
    <v>Atom</v>
  </rv>
  <rv s="0">
    <v>1073742080</v>
    <v>silver-123</v>
    <v>wjson{"t":"e","d":"Isotope","e":"Silver123"}</v>
    <v>en-US</v>
    <v>Atom</v>
  </rv>
  <rv s="0">
    <v>1073742080</v>
    <v>silver-124</v>
    <v>wjson{"t":"e","d":"Isotope","e":"Silver124"}</v>
    <v>en-US</v>
    <v>Atom</v>
  </rv>
  <rv s="0">
    <v>1073742080</v>
    <v>silver-125</v>
    <v>wjson{"t":"e","d":"Isotope","e":"Silver125"}</v>
    <v>en-US</v>
    <v>Atom</v>
  </rv>
  <rv s="0">
    <v>1073742080</v>
    <v>silver-126</v>
    <v>wjson{"t":"e","d":"Isotope","e":"Silver126"}</v>
    <v>en-US</v>
    <v>Atom</v>
  </rv>
  <rv s="0">
    <v>1073742080</v>
    <v>silver-127</v>
    <v>wjson{"t":"e","d":"Isotope","e":"Silver127"}</v>
    <v>en-US</v>
    <v>Atom</v>
  </rv>
  <rv s="0">
    <v>1073742080</v>
    <v>silver-128</v>
    <v>wjson{"t":"e","d":"Isotope","e":"Silver128"}</v>
    <v>en-US</v>
    <v>Atom</v>
  </rv>
  <rv s="0">
    <v>1073742080</v>
    <v>silver-129</v>
    <v>wjson{"t":"e","d":"Isotope","e":"Silver129"}</v>
    <v>en-US</v>
    <v>Atom</v>
  </rv>
  <rv s="0">
    <v>1073742080</v>
    <v>silver-130</v>
    <v>wjson{"t":"e","d":"Isotope","e":"Silver130"}</v>
    <v>en-US</v>
    <v>Atom</v>
  </rv>
  <rv s="2">
    <v>383</v>
  </rv>
  <rv s="1">
    <fb>408.53</fb>
    <v>27</v>
  </rv>
  <rv s="2">
    <v>384</v>
  </rv>
  <rv s="1">
    <fb>-2.2699999999999998E-9</fb>
    <v>30</v>
  </rv>
  <rv s="1">
    <fb>961.78</fb>
    <v>27</v>
  </rv>
  <rv s="1">
    <fb>1.3999999999998226E-5</fb>
    <v>70</v>
  </rv>
  <rv s="1">
    <fb>-2.4499999999999998E-10</fb>
    <v>33</v>
  </rv>
  <rv s="4">
    <v>131</v>
    <v>10</v>
    <v>32</v>
    <v>1</v>
    <v>periodic table location</v>
  </rv>
  <rv s="1">
    <fb>1.6000000000000001E-8</fb>
    <v>83</v>
  </rv>
  <rv s="2">
    <v>385</v>
  </rv>
  <rv s="2">
    <v>386</v>
  </rv>
  <rv s="1">
    <fb>172</fb>
    <v>26</v>
  </rv>
  <rv s="1">
    <fb>-2.3799999999999982E-5</fb>
    <v>28</v>
  </rv>
  <rv s="44">
    <v>#VALUE!</v>
    <v>en-US</v>
    <v>wjson{"t":"e","d":"Element","e":"Silver"}</v>
    <v>1073742080</v>
    <v>1</v>
    <v>140</v>
    <v>162</v>
    <v>silver</v>
    <v>8</v>
    <v>9</v>
    <v>Atom</v>
    <v>10</v>
    <v>142</v>
    <v>24</v>
    <v>5221</v>
    <v>5222</v>
    <v>5223</v>
    <v>Ag</v>
    <v>d</v>
    <v>5224</v>
    <v>CAS7440-22-4</v>
    <v>2648</v>
    <v>5225</v>
    <v>5226</v>
    <v>-3000</v>
    <v>5227</v>
    <v>5228</v>
    <v>5229</v>
    <v>35</v>
    <v>5230</v>
    <v>224</v>
    <v>5269</v>
    <v>235</v>
    <v>5271</v>
    <v>5272</v>
    <v>5273</v>
    <v>5274</v>
    <v>5275</v>
    <v>silver</v>
    <v>5222</v>
    <v>2285</v>
    <v>2293</v>
    <v>5276</v>
    <v>5277</v>
    <v>3220</v>
    <v>5278</v>
    <v>silver</v>
    <v>3947</v>
    <v>5279</v>
    <v>2</v>
    <v>5280</v>
    <v>5281</v>
    <v>Silver is a chemical element with the symbol Ag (from the Latin derived from the Proto–Indo–European h₂erǵ: "shiny" or "white") and atomic number 47.</v>
    <v>element</v>
  </rv>
  <rv s="0">
    <v>1073742080</v>
    <v>cadmium</v>
    <v>wjson{"t":"e","d":"Element","e":"Cadmium"}</v>
    <v>en-US</v>
    <v>Atom</v>
  </rv>
  <rv s="1">
    <fb>112.414</fb>
    <v>25</v>
  </rv>
  <rv s="1">
    <fb>767</fb>
    <v>26</v>
  </rv>
  <rv s="1">
    <fb>144</fb>
    <v>26</v>
  </rv>
  <rv s="1">
    <fb>1.4999999999997708E-5</fb>
    <v>70</v>
  </rv>
  <rv s="1">
    <fb>8.65</fb>
    <v>25</v>
  </rv>
  <rv s="0">
    <v>-1610612480</v>
    <v>Friedrich Stromeyer</v>
    <v>wjson{"t":"e","d":"Person","e":"FriedrichStromeyer::977j3"}</v>
    <v>en-US</v>
    <v>NotablePeople</v>
  </rv>
  <rv s="2">
    <v>387</v>
  </rv>
  <rv s="1">
    <fb>1.69</fb>
    <v>27</v>
  </rv>
  <rv s="3">
    <v>132</v>
    <v>10</v>
    <v>0</v>
    <v>image of cadmium</v>
  </rv>
  <rv s="0">
    <v>1073742080</v>
    <v>cadmium-95</v>
    <v>wjson{"t":"e","d":"Isotope","e":"Cadmium95"}</v>
    <v>en-US</v>
    <v>Atom</v>
  </rv>
  <rv s="0">
    <v>1073742080</v>
    <v>cadmium-96</v>
    <v>wjson{"t":"e","d":"Isotope","e":"Cadmium96"}</v>
    <v>en-US</v>
    <v>Atom</v>
  </rv>
  <rv s="0">
    <v>1073742080</v>
    <v>cadmium-97</v>
    <v>wjson{"t":"e","d":"Isotope","e":"Cadmium97"}</v>
    <v>en-US</v>
    <v>Atom</v>
  </rv>
  <rv s="0">
    <v>1073742080</v>
    <v>cadmium-98</v>
    <v>wjson{"t":"e","d":"Isotope","e":"Cadmium98"}</v>
    <v>en-US</v>
    <v>Atom</v>
  </rv>
  <rv s="0">
    <v>1073742080</v>
    <v>cadmium-99</v>
    <v>wjson{"t":"e","d":"Isotope","e":"Cadmium99"}</v>
    <v>en-US</v>
    <v>Atom</v>
  </rv>
  <rv s="0">
    <v>1073742080</v>
    <v>cadmium-100</v>
    <v>wjson{"t":"e","d":"Isotope","e":"Cadmium100"}</v>
    <v>en-US</v>
    <v>Atom</v>
  </rv>
  <rv s="0">
    <v>1073742080</v>
    <v>cadmium-101</v>
    <v>wjson{"t":"e","d":"Isotope","e":"Cadmium101"}</v>
    <v>en-US</v>
    <v>Atom</v>
  </rv>
  <rv s="0">
    <v>1073742080</v>
    <v>cadmium-102</v>
    <v>wjson{"t":"e","d":"Isotope","e":"Cadmium102"}</v>
    <v>en-US</v>
    <v>Atom</v>
  </rv>
  <rv s="0">
    <v>1073742080</v>
    <v>cadmium-103</v>
    <v>wjson{"t":"e","d":"Isotope","e":"Cadmium103"}</v>
    <v>en-US</v>
    <v>Atom</v>
  </rv>
  <rv s="0">
    <v>1073742080</v>
    <v>cadmium-104</v>
    <v>wjson{"t":"e","d":"Isotope","e":"Cadmium104"}</v>
    <v>en-US</v>
    <v>Atom</v>
  </rv>
  <rv s="0">
    <v>1073742080</v>
    <v>cadmium-105</v>
    <v>wjson{"t":"e","d":"Isotope","e":"Cadmium105"}</v>
    <v>en-US</v>
    <v>Atom</v>
  </rv>
  <rv s="0">
    <v>1073742080</v>
    <v>cadmium-106</v>
    <v>wjson{"t":"e","d":"Isotope","e":"Cadmium106"}</v>
    <v>en-US</v>
    <v>Atom</v>
  </rv>
  <rv s="0">
    <v>1073742080</v>
    <v>cadmium-107</v>
    <v>wjson{"t":"e","d":"Isotope","e":"Cadmium107"}</v>
    <v>en-US</v>
    <v>Atom</v>
  </rv>
  <rv s="0">
    <v>1073742080</v>
    <v>cadmium-108</v>
    <v>wjson{"t":"e","d":"Isotope","e":"Cadmium108"}</v>
    <v>en-US</v>
    <v>Atom</v>
  </rv>
  <rv s="0">
    <v>1073742080</v>
    <v>cadmium-109</v>
    <v>wjson{"t":"e","d":"Isotope","e":"Cadmium109"}</v>
    <v>en-US</v>
    <v>Atom</v>
  </rv>
  <rv s="0">
    <v>1073742080</v>
    <v>cadmium-110</v>
    <v>wjson{"t":"e","d":"Isotope","e":"Cadmium110"}</v>
    <v>en-US</v>
    <v>Atom</v>
  </rv>
  <rv s="0">
    <v>1073742080</v>
    <v>cadmium-111</v>
    <v>wjson{"t":"e","d":"Isotope","e":"Cadmium111"}</v>
    <v>en-US</v>
    <v>Atom</v>
  </rv>
  <rv s="0">
    <v>1073742080</v>
    <v>cadmium-112</v>
    <v>wjson{"t":"e","d":"Isotope","e":"Cadmium112"}</v>
    <v>en-US</v>
    <v>Atom</v>
  </rv>
  <rv s="0">
    <v>1073742080</v>
    <v>cadmium-113</v>
    <v>wjson{"t":"e","d":"Isotope","e":"Cadmium113"}</v>
    <v>en-US</v>
    <v>Atom</v>
  </rv>
  <rv s="0">
    <v>1073742080</v>
    <v>cadmium-114</v>
    <v>wjson{"t":"e","d":"Isotope","e":"Cadmium114"}</v>
    <v>en-US</v>
    <v>Atom</v>
  </rv>
  <rv s="0">
    <v>1073742080</v>
    <v>cadmium-115</v>
    <v>wjson{"t":"e","d":"Isotope","e":"Cadmium115"}</v>
    <v>en-US</v>
    <v>Atom</v>
  </rv>
  <rv s="0">
    <v>1073742080</v>
    <v>cadmium-116</v>
    <v>wjson{"t":"e","d":"Isotope","e":"Cadmium116"}</v>
    <v>en-US</v>
    <v>Atom</v>
  </rv>
  <rv s="0">
    <v>1073742080</v>
    <v>cadmium-117</v>
    <v>wjson{"t":"e","d":"Isotope","e":"Cadmium117"}</v>
    <v>en-US</v>
    <v>Atom</v>
  </rv>
  <rv s="0">
    <v>1073742080</v>
    <v>cadmium-118</v>
    <v>wjson{"t":"e","d":"Isotope","e":"Cadmium118"}</v>
    <v>en-US</v>
    <v>Atom</v>
  </rv>
  <rv s="0">
    <v>1073742080</v>
    <v>cadmium-119</v>
    <v>wjson{"t":"e","d":"Isotope","e":"Cadmium119"}</v>
    <v>en-US</v>
    <v>Atom</v>
  </rv>
  <rv s="0">
    <v>1073742080</v>
    <v>cadmium-120</v>
    <v>wjson{"t":"e","d":"Isotope","e":"Cadmium120"}</v>
    <v>en-US</v>
    <v>Atom</v>
  </rv>
  <rv s="0">
    <v>1073742080</v>
    <v>cadmium-121</v>
    <v>wjson{"t":"e","d":"Isotope","e":"Cadmium121"}</v>
    <v>en-US</v>
    <v>Atom</v>
  </rv>
  <rv s="0">
    <v>1073742080</v>
    <v>cadmium-122</v>
    <v>wjson{"t":"e","d":"Isotope","e":"Cadmium122"}</v>
    <v>en-US</v>
    <v>Atom</v>
  </rv>
  <rv s="0">
    <v>1073742080</v>
    <v>cadmium-123</v>
    <v>wjson{"t":"e","d":"Isotope","e":"Cadmium123"}</v>
    <v>en-US</v>
    <v>Atom</v>
  </rv>
  <rv s="0">
    <v>1073742080</v>
    <v>cadmium-124</v>
    <v>wjson{"t":"e","d":"Isotope","e":"Cadmium124"}</v>
    <v>en-US</v>
    <v>Atom</v>
  </rv>
  <rv s="0">
    <v>1073742080</v>
    <v>cadmium-125</v>
    <v>wjson{"t":"e","d":"Isotope","e":"Cadmium125"}</v>
    <v>en-US</v>
    <v>Atom</v>
  </rv>
  <rv s="0">
    <v>1073742080</v>
    <v>cadmium-126</v>
    <v>wjson{"t":"e","d":"Isotope","e":"Cadmium126"}</v>
    <v>en-US</v>
    <v>Atom</v>
  </rv>
  <rv s="0">
    <v>1073742080</v>
    <v>cadmium-127</v>
    <v>wjson{"t":"e","d":"Isotope","e":"Cadmium127"}</v>
    <v>en-US</v>
    <v>Atom</v>
  </rv>
  <rv s="0">
    <v>1073742080</v>
    <v>cadmium-128</v>
    <v>wjson{"t":"e","d":"Isotope","e":"Cadmium128"}</v>
    <v>en-US</v>
    <v>Atom</v>
  </rv>
  <rv s="0">
    <v>1073742080</v>
    <v>cadmium-129</v>
    <v>wjson{"t":"e","d":"Isotope","e":"Cadmium129"}</v>
    <v>en-US</v>
    <v>Atom</v>
  </rv>
  <rv s="0">
    <v>1073742080</v>
    <v>cadmium-130</v>
    <v>wjson{"t":"e","d":"Isotope","e":"Cadmium130"}</v>
    <v>en-US</v>
    <v>Atom</v>
  </rv>
  <rv s="0">
    <v>1073742080</v>
    <v>cadmium-131</v>
    <v>wjson{"t":"e","d":"Isotope","e":"Cadmium131"}</v>
    <v>en-US</v>
    <v>Atom</v>
  </rv>
  <rv s="0">
    <v>1073742080</v>
    <v>cadmium-132</v>
    <v>wjson{"t":"e","d":"Isotope","e":"Cadmium132"}</v>
    <v>en-US</v>
    <v>Atom</v>
  </rv>
  <rv s="2">
    <v>388</v>
  </rv>
  <rv s="1">
    <fb>297.94</fb>
    <v>27</v>
  </rv>
  <rv s="1">
    <fb>561.86</fb>
    <v>27</v>
  </rv>
  <rv s="2">
    <v>389</v>
  </rv>
  <rv s="1">
    <fb>-2.2999999999999999E-9</fb>
    <v>30</v>
  </rv>
  <rv s="1">
    <fb>321.07</fb>
    <v>27</v>
  </rv>
  <rv s="1">
    <fb>4.3999999999998901E-5</fb>
    <v>70</v>
  </rv>
  <rv s="1">
    <fb>-2.5899999999999998E-10</fb>
    <v>33</v>
  </rv>
  <rv s="1">
    <fb>5.0000000000000001E-9</fb>
    <v>97</v>
  </rv>
  <rv s="4">
    <v>133</v>
    <v>10</v>
    <v>32</v>
    <v>1</v>
    <v>periodic table location</v>
  </rv>
  <rv s="2">
    <v>390</v>
  </rv>
  <rv s="2">
    <v>391</v>
  </rv>
  <rv s="1">
    <fb>158</fb>
    <v>26</v>
  </rv>
  <rv s="1">
    <fb>-1.9899999999999996E-5</fb>
    <v>28</v>
  </rv>
  <rv s="21">
    <v>#VALUE!</v>
    <v>en-US</v>
    <v>wjson{"t":"e","d":"Element","e":"Cadmium"}</v>
    <v>1073742080</v>
    <v>1</v>
    <v>103</v>
    <v>104</v>
    <v>cadmium</v>
    <v>8</v>
    <v>9</v>
    <v>Atom</v>
    <v>10</v>
    <v>105</v>
    <v>24</v>
    <v>5284</v>
    <v>2451</v>
    <v>3958</v>
    <v>Cd</v>
    <v>d</v>
    <v>5285</v>
    <v>CAS7440-43-9</v>
    <v>5286</v>
    <v>5287</v>
    <v>5288</v>
    <v>5290</v>
    <v>1490</v>
    <v>1817</v>
    <v>3028</v>
    <v>221</v>
    <v>5291</v>
    <v>2463</v>
    <v>2308</v>
    <v>5292</v>
    <v>16</v>
    <v>5331</v>
    <v>27</v>
    <v>5334</v>
    <v>5335</v>
    <v>5336</v>
    <v>5337</v>
    <v>5338</v>
    <v>cadmium</v>
    <v>2451</v>
    <v>5339</v>
    <v>2293</v>
    <v>5340</v>
    <v>3063</v>
    <v>2240</v>
    <v>5341</v>
    <v>cadmium</v>
    <v>2337</v>
    <v>5342</v>
    <v>209</v>
    <v>5343</v>
    <v>5344</v>
    <v>Cadmium is a chemical element with the symbol Cd and atomic number 48. This soft, silvery–white metal is chemically similar to the two other stable metals in group 12, zinc and mercury.</v>
    <v>element</v>
  </rv>
  <rv s="0">
    <v>1073742080</v>
    <v>indium</v>
    <v>wjson{"t":"e","d":"Element","e":"Indium"}</v>
    <v>en-US</v>
    <v>Atom</v>
  </rv>
  <rv s="1">
    <fb>114.818</fb>
    <v>25</v>
  </rv>
  <rv s="1">
    <fb>49</fb>
    <v>26</v>
  </rv>
  <rv s="1">
    <fb>2072</fb>
    <v>26</v>
  </rv>
  <rv s="1">
    <fb>1.6000000000002612E-5</fb>
    <v>70</v>
  </rv>
  <rv s="1">
    <fb>7.31</fb>
    <v>25</v>
  </rv>
  <rv s="0">
    <v>-1610612480</v>
    <v>Ferdinand Reich</v>
    <v>wjson{"t":"e","d":"Person","e":"FerdinandReich::d3333"}</v>
    <v>en-US</v>
    <v>NotablePeople</v>
  </rv>
  <rv s="0">
    <v>-1610612480</v>
    <v>Hieronymus Theodor Richter</v>
    <v>wjson{"t":"e","d":"Person","e":"HieronymusRichter::76q64"}</v>
    <v>en-US</v>
    <v>NotablePeople</v>
  </rv>
  <rv s="2">
    <v>392</v>
  </rv>
  <rv s="1">
    <fb>12000000</fb>
    <v>26</v>
  </rv>
  <rv s="1">
    <fb>1.78</fb>
    <v>27</v>
  </rv>
  <rv s="3">
    <v>134</v>
    <v>10</v>
    <v>0</v>
    <v>image of indium</v>
  </rv>
  <rv s="0">
    <v>1073742080</v>
    <v>indium-97</v>
    <v>wjson{"t":"e","d":"Isotope","e":"Indium97"}</v>
    <v>en-US</v>
    <v>Atom</v>
  </rv>
  <rv s="0">
    <v>1073742080</v>
    <v>indium-98</v>
    <v>wjson{"t":"e","d":"Isotope","e":"Indium98"}</v>
    <v>en-US</v>
    <v>Atom</v>
  </rv>
  <rv s="0">
    <v>1073742080</v>
    <v>indium-99</v>
    <v>wjson{"t":"e","d":"Isotope","e":"Indium99"}</v>
    <v>en-US</v>
    <v>Atom</v>
  </rv>
  <rv s="0">
    <v>1073742080</v>
    <v>indium-100</v>
    <v>wjson{"t":"e","d":"Isotope","e":"Indium100"}</v>
    <v>en-US</v>
    <v>Atom</v>
  </rv>
  <rv s="0">
    <v>1073742080</v>
    <v>indium-101</v>
    <v>wjson{"t":"e","d":"Isotope","e":"Indium101"}</v>
    <v>en-US</v>
    <v>Atom</v>
  </rv>
  <rv s="0">
    <v>1073742080</v>
    <v>indium-102</v>
    <v>wjson{"t":"e","d":"Isotope","e":"Indium102"}</v>
    <v>en-US</v>
    <v>Atom</v>
  </rv>
  <rv s="0">
    <v>1073742080</v>
    <v>indium-103</v>
    <v>wjson{"t":"e","d":"Isotope","e":"Indium103"}</v>
    <v>en-US</v>
    <v>Atom</v>
  </rv>
  <rv s="0">
    <v>1073742080</v>
    <v>indium-104</v>
    <v>wjson{"t":"e","d":"Isotope","e":"Indium104"}</v>
    <v>en-US</v>
    <v>Atom</v>
  </rv>
  <rv s="0">
    <v>1073742080</v>
    <v>indium-105</v>
    <v>wjson{"t":"e","d":"Isotope","e":"Indium105"}</v>
    <v>en-US</v>
    <v>Atom</v>
  </rv>
  <rv s="0">
    <v>1073742080</v>
    <v>indium-106</v>
    <v>wjson{"t":"e","d":"Isotope","e":"Indium106"}</v>
    <v>en-US</v>
    <v>Atom</v>
  </rv>
  <rv s="0">
    <v>1073742080</v>
    <v>indium-107</v>
    <v>wjson{"t":"e","d":"Isotope","e":"Indium107"}</v>
    <v>en-US</v>
    <v>Atom</v>
  </rv>
  <rv s="0">
    <v>1073742080</v>
    <v>indium-108</v>
    <v>wjson{"t":"e","d":"Isotope","e":"Indium108"}</v>
    <v>en-US</v>
    <v>Atom</v>
  </rv>
  <rv s="0">
    <v>1073742080</v>
    <v>indium-109</v>
    <v>wjson{"t":"e","d":"Isotope","e":"Indium109"}</v>
    <v>en-US</v>
    <v>Atom</v>
  </rv>
  <rv s="0">
    <v>1073742080</v>
    <v>indium-110</v>
    <v>wjson{"t":"e","d":"Isotope","e":"Indium110"}</v>
    <v>en-US</v>
    <v>Atom</v>
  </rv>
  <rv s="0">
    <v>1073742080</v>
    <v>indium-111</v>
    <v>wjson{"t":"e","d":"Isotope","e":"Indium111"}</v>
    <v>en-US</v>
    <v>Atom</v>
  </rv>
  <rv s="0">
    <v>1073742080</v>
    <v>indium-112</v>
    <v>wjson{"t":"e","d":"Isotope","e":"Indium112"}</v>
    <v>en-US</v>
    <v>Atom</v>
  </rv>
  <rv s="0">
    <v>1073742080</v>
    <v>indium-113</v>
    <v>wjson{"t":"e","d":"Isotope","e":"Indium113"}</v>
    <v>en-US</v>
    <v>Atom</v>
  </rv>
  <rv s="0">
    <v>1073742080</v>
    <v>indium-114</v>
    <v>wjson{"t":"e","d":"Isotope","e":"Indium114"}</v>
    <v>en-US</v>
    <v>Atom</v>
  </rv>
  <rv s="0">
    <v>1073742080</v>
    <v>indium-115</v>
    <v>wjson{"t":"e","d":"Isotope","e":"Indium115"}</v>
    <v>en-US</v>
    <v>Atom</v>
  </rv>
  <rv s="0">
    <v>1073742080</v>
    <v>indium-116</v>
    <v>wjson{"t":"e","d":"Isotope","e":"Indium116"}</v>
    <v>en-US</v>
    <v>Atom</v>
  </rv>
  <rv s="0">
    <v>1073742080</v>
    <v>indium-117</v>
    <v>wjson{"t":"e","d":"Isotope","e":"Indium117"}</v>
    <v>en-US</v>
    <v>Atom</v>
  </rv>
  <rv s="0">
    <v>1073742080</v>
    <v>indium-118</v>
    <v>wjson{"t":"e","d":"Isotope","e":"Indium118"}</v>
    <v>en-US</v>
    <v>Atom</v>
  </rv>
  <rv s="0">
    <v>1073742080</v>
    <v>indium-119</v>
    <v>wjson{"t":"e","d":"Isotope","e":"Indium119"}</v>
    <v>en-US</v>
    <v>Atom</v>
  </rv>
  <rv s="0">
    <v>1073742080</v>
    <v>indium-120</v>
    <v>wjson{"t":"e","d":"Isotope","e":"Indium120"}</v>
    <v>en-US</v>
    <v>Atom</v>
  </rv>
  <rv s="0">
    <v>1073742080</v>
    <v>indium-121</v>
    <v>wjson{"t":"e","d":"Isotope","e":"Indium121"}</v>
    <v>en-US</v>
    <v>Atom</v>
  </rv>
  <rv s="0">
    <v>1073742080</v>
    <v>indium-122</v>
    <v>wjson{"t":"e","d":"Isotope","e":"Indium122"}</v>
    <v>en-US</v>
    <v>Atom</v>
  </rv>
  <rv s="0">
    <v>1073742080</v>
    <v>indium-123</v>
    <v>wjson{"t":"e","d":"Isotope","e":"Indium123"}</v>
    <v>en-US</v>
    <v>Atom</v>
  </rv>
  <rv s="0">
    <v>1073742080</v>
    <v>indium-124</v>
    <v>wjson{"t":"e","d":"Isotope","e":"Indium124"}</v>
    <v>en-US</v>
    <v>Atom</v>
  </rv>
  <rv s="0">
    <v>1073742080</v>
    <v>indium-125</v>
    <v>wjson{"t":"e","d":"Isotope","e":"Indium125"}</v>
    <v>en-US</v>
    <v>Atom</v>
  </rv>
  <rv s="0">
    <v>1073742080</v>
    <v>indium-126</v>
    <v>wjson{"t":"e","d":"Isotope","e":"Indium126"}</v>
    <v>en-US</v>
    <v>Atom</v>
  </rv>
  <rv s="0">
    <v>1073742080</v>
    <v>indium-127</v>
    <v>wjson{"t":"e","d":"Isotope","e":"Indium127"}</v>
    <v>en-US</v>
    <v>Atom</v>
  </rv>
  <rv s="0">
    <v>1073742080</v>
    <v>indium-128</v>
    <v>wjson{"t":"e","d":"Isotope","e":"Indium128"}</v>
    <v>en-US</v>
    <v>Atom</v>
  </rv>
  <rv s="0">
    <v>1073742080</v>
    <v>indium-129</v>
    <v>wjson{"t":"e","d":"Isotope","e":"Indium129"}</v>
    <v>en-US</v>
    <v>Atom</v>
  </rv>
  <rv s="0">
    <v>1073742080</v>
    <v>indium-130</v>
    <v>wjson{"t":"e","d":"Isotope","e":"Indium130"}</v>
    <v>en-US</v>
    <v>Atom</v>
  </rv>
  <rv s="0">
    <v>1073742080</v>
    <v>indium-131</v>
    <v>wjson{"t":"e","d":"Isotope","e":"Indium131"}</v>
    <v>en-US</v>
    <v>Atom</v>
  </rv>
  <rv s="0">
    <v>1073742080</v>
    <v>indium-132</v>
    <v>wjson{"t":"e","d":"Isotope","e":"Indium132"}</v>
    <v>en-US</v>
    <v>Atom</v>
  </rv>
  <rv s="0">
    <v>1073742080</v>
    <v>indium-133</v>
    <v>wjson{"t":"e","d":"Isotope","e":"Indium133"}</v>
    <v>en-US</v>
    <v>Atom</v>
  </rv>
  <rv s="0">
    <v>1073742080</v>
    <v>indium-134</v>
    <v>wjson{"t":"e","d":"Isotope","e":"Indium134"}</v>
    <v>en-US</v>
    <v>Atom</v>
  </rv>
  <rv s="0">
    <v>1073742080</v>
    <v>indium-135</v>
    <v>wjson{"t":"e","d":"Isotope","e":"Indium135"}</v>
    <v>en-US</v>
    <v>Atom</v>
  </rv>
  <rv s="2">
    <v>393</v>
  </rv>
  <rv s="1">
    <fb>325.23</fb>
    <v>27</v>
  </rv>
  <rv s="1">
    <fb>494.61</fb>
    <v>27</v>
  </rv>
  <rv s="2">
    <v>394</v>
  </rv>
  <rv s="1">
    <fb>-1.3999999999999999E-9</fb>
    <v>30</v>
  </rv>
  <rv s="1">
    <fb>156.6</fb>
    <v>29</v>
  </rv>
  <rv s="1">
    <fb>4.3999999999988059E-6</fb>
    <v>28</v>
  </rv>
  <rv s="1">
    <fb>-1.6100000000000001E-10</fb>
    <v>33</v>
  </rv>
  <rv s="1">
    <fb>9.9999999999999994E-12</fb>
    <v>83</v>
  </rv>
  <rv s="4">
    <v>135</v>
    <v>10</v>
    <v>32</v>
    <v>1</v>
    <v>periodic table location</v>
  </rv>
  <rv s="1">
    <fb>8.0000000000012787E-8</fb>
    <v>83</v>
  </rv>
  <rv s="2">
    <v>395</v>
  </rv>
  <rv s="1">
    <fb>2.9999999999984466E-8</fb>
    <v>77</v>
  </rv>
  <rv s="2">
    <v>396</v>
  </rv>
  <rv s="1">
    <fb>193</fb>
    <v>26</v>
  </rv>
  <rv s="1">
    <fb>-1.0199999999999977E-5</fb>
    <v>28</v>
  </rv>
  <rv s="36">
    <v>#VALUE!</v>
    <v>en-US</v>
    <v>wjson{"t":"e","d":"Element","e":"Indium"}</v>
    <v>1073742080</v>
    <v>1</v>
    <v>140</v>
    <v>141</v>
    <v>indium</v>
    <v>8</v>
    <v>9</v>
    <v>Atom</v>
    <v>10</v>
    <v>142</v>
    <v>24</v>
    <v>5347</v>
    <v>5348</v>
    <v>4011</v>
    <v>In</v>
    <v>p</v>
    <v>5349</v>
    <v>CAS7440-74-6</v>
    <v>4219</v>
    <v>5350</v>
    <v>5351</v>
    <v>5354</v>
    <v>1490</v>
    <v>1863</v>
    <v>5355</v>
    <v>4282</v>
    <v>5356</v>
    <v>2307</v>
    <v>5357</v>
    <v>3907</v>
    <v>5397</v>
    <v>235</v>
    <v>5400</v>
    <v>5401</v>
    <v>5402</v>
    <v>5403</v>
    <v>5404</v>
    <v>indium</v>
    <v>5348</v>
    <v>5405</v>
    <v>2293</v>
    <v>5406</v>
    <v>5407</v>
    <v>4925</v>
    <v>5408</v>
    <v>indium</v>
    <v>5409</v>
    <v>5410</v>
    <v>2201</v>
    <v>5411</v>
    <v>5412</v>
    <v>Indium is a chemical element with the symbol In and atomic number 49. Indium is the softest metal that is not an alkali metal. It is a silvery–white metal that resembles tin in appearance.</v>
    <v>element</v>
  </rv>
  <rv s="0">
    <v>1073742080</v>
    <v>tin</v>
    <v>wjson{"t":"e","d":"Element","e":"Tin"}</v>
    <v>en-US</v>
    <v>Atom</v>
  </rv>
  <rv s="1">
    <fb>118.71</fb>
    <v>25</v>
  </rv>
  <rv s="1">
    <fb>50</fb>
    <v>26</v>
  </rv>
  <rv s="1">
    <fb>2602</fb>
    <v>26</v>
  </rv>
  <rv s="1">
    <fb>2.1999999999999993E-4</fb>
    <v>67</v>
  </rv>
  <rv s="1">
    <fb>9100000</fb>
    <v>26</v>
  </rv>
  <rv s="1">
    <fb>107.3</fb>
    <v>29</v>
  </rv>
  <rv s="1">
    <fb>1.96</fb>
    <v>27</v>
  </rv>
  <rv s="3">
    <v>136</v>
    <v>10</v>
    <v>0</v>
    <v>image of tin</v>
  </rv>
  <rv s="0">
    <v>1073742080</v>
    <v>tin-99</v>
    <v>wjson{"t":"e","d":"Isotope","e":"Tin99"}</v>
    <v>en-US</v>
    <v>Atom</v>
  </rv>
  <rv s="0">
    <v>1073742080</v>
    <v>tin-100</v>
    <v>wjson{"t":"e","d":"Isotope","e":"Tin100"}</v>
    <v>en-US</v>
    <v>Atom</v>
  </rv>
  <rv s="0">
    <v>1073742080</v>
    <v>tin-101</v>
    <v>wjson{"t":"e","d":"Isotope","e":"Tin101"}</v>
    <v>en-US</v>
    <v>Atom</v>
  </rv>
  <rv s="0">
    <v>1073742080</v>
    <v>tin-102</v>
    <v>wjson{"t":"e","d":"Isotope","e":"Tin102"}</v>
    <v>en-US</v>
    <v>Atom</v>
  </rv>
  <rv s="0">
    <v>1073742080</v>
    <v>tin-103</v>
    <v>wjson{"t":"e","d":"Isotope","e":"Tin103"}</v>
    <v>en-US</v>
    <v>Atom</v>
  </rv>
  <rv s="0">
    <v>1073742080</v>
    <v>tin-104</v>
    <v>wjson{"t":"e","d":"Isotope","e":"Tin104"}</v>
    <v>en-US</v>
    <v>Atom</v>
  </rv>
  <rv s="0">
    <v>1073742080</v>
    <v>tin-105</v>
    <v>wjson{"t":"e","d":"Isotope","e":"Tin105"}</v>
    <v>en-US</v>
    <v>Atom</v>
  </rv>
  <rv s="0">
    <v>1073742080</v>
    <v>tin-106</v>
    <v>wjson{"t":"e","d":"Isotope","e":"Tin106"}</v>
    <v>en-US</v>
    <v>Atom</v>
  </rv>
  <rv s="0">
    <v>1073742080</v>
    <v>tin-107</v>
    <v>wjson{"t":"e","d":"Isotope","e":"Tin107"}</v>
    <v>en-US</v>
    <v>Atom</v>
  </rv>
  <rv s="0">
    <v>1073742080</v>
    <v>tin-108</v>
    <v>wjson{"t":"e","d":"Isotope","e":"Tin108"}</v>
    <v>en-US</v>
    <v>Atom</v>
  </rv>
  <rv s="0">
    <v>1073742080</v>
    <v>tin-109</v>
    <v>wjson{"t":"e","d":"Isotope","e":"Tin109"}</v>
    <v>en-US</v>
    <v>Atom</v>
  </rv>
  <rv s="0">
    <v>1073742080</v>
    <v>tin-110</v>
    <v>wjson{"t":"e","d":"Isotope","e":"Tin110"}</v>
    <v>en-US</v>
    <v>Atom</v>
  </rv>
  <rv s="0">
    <v>1073742080</v>
    <v>tin-111</v>
    <v>wjson{"t":"e","d":"Isotope","e":"Tin111"}</v>
    <v>en-US</v>
    <v>Atom</v>
  </rv>
  <rv s="0">
    <v>1073742080</v>
    <v>tin-112</v>
    <v>wjson{"t":"e","d":"Isotope","e":"Tin112"}</v>
    <v>en-US</v>
    <v>Atom</v>
  </rv>
  <rv s="0">
    <v>1073742080</v>
    <v>tin-113</v>
    <v>wjson{"t":"e","d":"Isotope","e":"Tin113"}</v>
    <v>en-US</v>
    <v>Atom</v>
  </rv>
  <rv s="0">
    <v>1073742080</v>
    <v>tin-114</v>
    <v>wjson{"t":"e","d":"Isotope","e":"Tin114"}</v>
    <v>en-US</v>
    <v>Atom</v>
  </rv>
  <rv s="0">
    <v>1073742080</v>
    <v>tin-115</v>
    <v>wjson{"t":"e","d":"Isotope","e":"Tin115"}</v>
    <v>en-US</v>
    <v>Atom</v>
  </rv>
  <rv s="0">
    <v>1073742080</v>
    <v>tin-116</v>
    <v>wjson{"t":"e","d":"Isotope","e":"Tin116"}</v>
    <v>en-US</v>
    <v>Atom</v>
  </rv>
  <rv s="0">
    <v>1073742080</v>
    <v>tin-117</v>
    <v>wjson{"t":"e","d":"Isotope","e":"Tin117"}</v>
    <v>en-US</v>
    <v>Atom</v>
  </rv>
  <rv s="0">
    <v>1073742080</v>
    <v>tin-118</v>
    <v>wjson{"t":"e","d":"Isotope","e":"Tin118"}</v>
    <v>en-US</v>
    <v>Atom</v>
  </rv>
  <rv s="0">
    <v>1073742080</v>
    <v>tin-119</v>
    <v>wjson{"t":"e","d":"Isotope","e":"Tin119"}</v>
    <v>en-US</v>
    <v>Atom</v>
  </rv>
  <rv s="0">
    <v>1073742080</v>
    <v>tin-120</v>
    <v>wjson{"t":"e","d":"Isotope","e":"Tin120"}</v>
    <v>en-US</v>
    <v>Atom</v>
  </rv>
  <rv s="0">
    <v>1073742080</v>
    <v>tin-121</v>
    <v>wjson{"t":"e","d":"Isotope","e":"Tin121"}</v>
    <v>en-US</v>
    <v>Atom</v>
  </rv>
  <rv s="0">
    <v>1073742080</v>
    <v>tin-122</v>
    <v>wjson{"t":"e","d":"Isotope","e":"Tin122"}</v>
    <v>en-US</v>
    <v>Atom</v>
  </rv>
  <rv s="0">
    <v>1073742080</v>
    <v>tin-123</v>
    <v>wjson{"t":"e","d":"Isotope","e":"Tin123"}</v>
    <v>en-US</v>
    <v>Atom</v>
  </rv>
  <rv s="0">
    <v>1073742080</v>
    <v>tin-124</v>
    <v>wjson{"t":"e","d":"Isotope","e":"Tin124"}</v>
    <v>en-US</v>
    <v>Atom</v>
  </rv>
  <rv s="0">
    <v>1073742080</v>
    <v>tin-125</v>
    <v>wjson{"t":"e","d":"Isotope","e":"Tin125"}</v>
    <v>en-US</v>
    <v>Atom</v>
  </rv>
  <rv s="0">
    <v>1073742080</v>
    <v>tin-126</v>
    <v>wjson{"t":"e","d":"Isotope","e":"Tin126"}</v>
    <v>en-US</v>
    <v>Atom</v>
  </rv>
  <rv s="0">
    <v>1073742080</v>
    <v>tin-127</v>
    <v>wjson{"t":"e","d":"Isotope","e":"Tin127"}</v>
    <v>en-US</v>
    <v>Atom</v>
  </rv>
  <rv s="0">
    <v>1073742080</v>
    <v>tin-128</v>
    <v>wjson{"t":"e","d":"Isotope","e":"Tin128"}</v>
    <v>en-US</v>
    <v>Atom</v>
  </rv>
  <rv s="0">
    <v>1073742080</v>
    <v>tin-129</v>
    <v>wjson{"t":"e","d":"Isotope","e":"Tin129"}</v>
    <v>en-US</v>
    <v>Atom</v>
  </rv>
  <rv s="0">
    <v>1073742080</v>
    <v>tin-130</v>
    <v>wjson{"t":"e","d":"Isotope","e":"Tin130"}</v>
    <v>en-US</v>
    <v>Atom</v>
  </rv>
  <rv s="0">
    <v>1073742080</v>
    <v>tin-131</v>
    <v>wjson{"t":"e","d":"Isotope","e":"Tin131"}</v>
    <v>en-US</v>
    <v>Atom</v>
  </rv>
  <rv s="0">
    <v>1073742080</v>
    <v>tin-132</v>
    <v>wjson{"t":"e","d":"Isotope","e":"Tin132"}</v>
    <v>en-US</v>
    <v>Atom</v>
  </rv>
  <rv s="0">
    <v>1073742080</v>
    <v>tin-133</v>
    <v>wjson{"t":"e","d":"Isotope","e":"Tin133"}</v>
    <v>en-US</v>
    <v>Atom</v>
  </rv>
  <rv s="0">
    <v>1073742080</v>
    <v>tin-134</v>
    <v>wjson{"t":"e","d":"Isotope","e":"Tin134"}</v>
    <v>en-US</v>
    <v>Atom</v>
  </rv>
  <rv s="0">
    <v>1073742080</v>
    <v>tin-135</v>
    <v>wjson{"t":"e","d":"Isotope","e":"Tin135"}</v>
    <v>en-US</v>
    <v>Atom</v>
  </rv>
  <rv s="0">
    <v>1073742080</v>
    <v>tin-136</v>
    <v>wjson{"t":"e","d":"Isotope","e":"Tin136"}</v>
    <v>en-US</v>
    <v>Atom</v>
  </rv>
  <rv s="0">
    <v>1073742080</v>
    <v>tin-137</v>
    <v>wjson{"t":"e","d":"Isotope","e":"Tin137"}</v>
    <v>en-US</v>
    <v>Atom</v>
  </rv>
  <rv s="2">
    <v>397</v>
  </rv>
  <rv s="1">
    <fb>583.17999999999995</fb>
    <v>27</v>
  </rv>
  <rv s="1">
    <fb>318.19</fb>
    <v>27</v>
  </rv>
  <rv s="2">
    <v>398</v>
  </rv>
  <rv s="1">
    <fb>-3.1E-9</fb>
    <v>30</v>
  </rv>
  <rv s="1">
    <fb>231.93</fb>
    <v>27</v>
  </rv>
  <rv s="1">
    <fb>-3.6800000000000002E-10</fb>
    <v>33</v>
  </rv>
  <rv s="1">
    <fb>1.0000000000000001E-9</fb>
    <v>30</v>
  </rv>
  <rv s="4">
    <v>137</v>
    <v>10</v>
    <v>32</v>
    <v>1</v>
    <v>periodic table location</v>
  </rv>
  <rv s="1">
    <fb>1.0999999999999725E-7</fb>
    <v>33</v>
  </rv>
  <rv s="2">
    <v>399</v>
  </rv>
  <rv s="2">
    <v>400</v>
  </rv>
  <rv s="1">
    <fb>-2.270000000000001E-5</fb>
    <v>28</v>
  </rv>
  <rv s="24">
    <v>#VALUE!</v>
    <v>en-US</v>
    <v>wjson{"t":"e","d":"Element","e":"Tin"}</v>
    <v>1073742080</v>
    <v>1</v>
    <v>103</v>
    <v>114</v>
    <v>tin</v>
    <v>8</v>
    <v>9</v>
    <v>Atom</v>
    <v>10</v>
    <v>105</v>
    <v>24</v>
    <v>5415</v>
    <v>5416</v>
    <v>2648</v>
    <v>Sn</v>
    <v>p</v>
    <v>5417</v>
    <v>CAS7440-31-5</v>
    <v>3907</v>
    <v>5418</v>
    <v>5351</v>
    <v>-3000</v>
    <v>5419</v>
    <v>5420</v>
    <v>5421</v>
    <v>2358</v>
    <v>3965</v>
    <v>5422</v>
    <v>2458</v>
    <v>5462</v>
    <v>235</v>
    <v>5465</v>
    <v>5466</v>
    <v>5467</v>
    <v>4564</v>
    <v>5468</v>
    <v>tin</v>
    <v>5416</v>
    <v>5469</v>
    <v>2293</v>
    <v>5470</v>
    <v>5471</v>
    <v>4982</v>
    <v>5472</v>
    <v>tin</v>
    <v>4925</v>
    <v>5473</v>
    <v>2247</v>
    <v>3967</v>
    <v>5474</v>
    <v>Tin is a chemical element with the symbol Sn (from) and atomic number 50. Tin is a silvery metal that characteristically has a faint yellow hue. Tin, like indium, is soft enough to be cut without much force.</v>
    <v>element</v>
  </rv>
  <rv s="0">
    <v>1073742080</v>
    <v>antimony</v>
    <v>wjson{"t":"e","d":"Element","e":"Antimony"}</v>
    <v>en-US</v>
    <v>Atom</v>
  </rv>
  <rv s="1">
    <fb>121.76</fb>
    <v>25</v>
  </rv>
  <rv s="1">
    <fb>51</fb>
    <v>26</v>
  </rv>
  <rv s="1">
    <fb>133</fb>
    <v>26</v>
  </rv>
  <rv s="1">
    <fb>1587</fb>
    <v>26</v>
  </rv>
  <rv s="1">
    <fb>6.6970000000000001</fb>
    <v>25</v>
  </rv>
  <rv s="1">
    <fb>103.2</fb>
    <v>29</v>
  </rv>
  <rv s="1">
    <fb>2.0499999999999998</fb>
    <v>27</v>
  </rv>
  <rv s="3">
    <v>138</v>
    <v>10</v>
    <v>0</v>
    <v>image of antimony</v>
  </rv>
  <rv s="0">
    <v>1073742080</v>
    <v>antimony-103</v>
    <v>wjson{"t":"e","d":"Isotope","e":"Antimony103"}</v>
    <v>en-US</v>
    <v>Atom</v>
  </rv>
  <rv s="0">
    <v>1073742080</v>
    <v>antimony-104</v>
    <v>wjson{"t":"e","d":"Isotope","e":"Antimony104"}</v>
    <v>en-US</v>
    <v>Atom</v>
  </rv>
  <rv s="0">
    <v>1073742080</v>
    <v>antimony-105</v>
    <v>wjson{"t":"e","d":"Isotope","e":"Antimony105"}</v>
    <v>en-US</v>
    <v>Atom</v>
  </rv>
  <rv s="0">
    <v>1073742080</v>
    <v>antimony-106</v>
    <v>wjson{"t":"e","d":"Isotope","e":"Antimony106"}</v>
    <v>en-US</v>
    <v>Atom</v>
  </rv>
  <rv s="0">
    <v>1073742080</v>
    <v>antimony-107</v>
    <v>wjson{"t":"e","d":"Isotope","e":"Antimony107"}</v>
    <v>en-US</v>
    <v>Atom</v>
  </rv>
  <rv s="0">
    <v>1073742080</v>
    <v>antimony-108</v>
    <v>wjson{"t":"e","d":"Isotope","e":"Antimony108"}</v>
    <v>en-US</v>
    <v>Atom</v>
  </rv>
  <rv s="0">
    <v>1073742080</v>
    <v>antimony-109</v>
    <v>wjson{"t":"e","d":"Isotope","e":"Antimony109"}</v>
    <v>en-US</v>
    <v>Atom</v>
  </rv>
  <rv s="0">
    <v>1073742080</v>
    <v>antimony-110</v>
    <v>wjson{"t":"e","d":"Isotope","e":"Antimony110"}</v>
    <v>en-US</v>
    <v>Atom</v>
  </rv>
  <rv s="0">
    <v>1073742080</v>
    <v>antimony-111</v>
    <v>wjson{"t":"e","d":"Isotope","e":"Antimony111"}</v>
    <v>en-US</v>
    <v>Atom</v>
  </rv>
  <rv s="0">
    <v>1073742080</v>
    <v>antimony-112</v>
    <v>wjson{"t":"e","d":"Isotope","e":"Antimony112"}</v>
    <v>en-US</v>
    <v>Atom</v>
  </rv>
  <rv s="0">
    <v>1073742080</v>
    <v>antimony-113</v>
    <v>wjson{"t":"e","d":"Isotope","e":"Antimony113"}</v>
    <v>en-US</v>
    <v>Atom</v>
  </rv>
  <rv s="0">
    <v>1073742080</v>
    <v>antimony-114</v>
    <v>wjson{"t":"e","d":"Isotope","e":"Antimony114"}</v>
    <v>en-US</v>
    <v>Atom</v>
  </rv>
  <rv s="0">
    <v>1073742080</v>
    <v>antimony-115</v>
    <v>wjson{"t":"e","d":"Isotope","e":"Antimony115"}</v>
    <v>en-US</v>
    <v>Atom</v>
  </rv>
  <rv s="0">
    <v>1073742080</v>
    <v>antimony-116</v>
    <v>wjson{"t":"e","d":"Isotope","e":"Antimony116"}</v>
    <v>en-US</v>
    <v>Atom</v>
  </rv>
  <rv s="0">
    <v>1073742080</v>
    <v>antimony-117</v>
    <v>wjson{"t":"e","d":"Isotope","e":"Antimony117"}</v>
    <v>en-US</v>
    <v>Atom</v>
  </rv>
  <rv s="0">
    <v>1073742080</v>
    <v>antimony-118</v>
    <v>wjson{"t":"e","d":"Isotope","e":"Antimony118"}</v>
    <v>en-US</v>
    <v>Atom</v>
  </rv>
  <rv s="0">
    <v>1073742080</v>
    <v>antimony-119</v>
    <v>wjson{"t":"e","d":"Isotope","e":"Antimony119"}</v>
    <v>en-US</v>
    <v>Atom</v>
  </rv>
  <rv s="0">
    <v>1073742080</v>
    <v>antimony-120</v>
    <v>wjson{"t":"e","d":"Isotope","e":"Antimony120"}</v>
    <v>en-US</v>
    <v>Atom</v>
  </rv>
  <rv s="0">
    <v>1073742080</v>
    <v>antimony-121</v>
    <v>wjson{"t":"e","d":"Isotope","e":"Antimony121"}</v>
    <v>en-US</v>
    <v>Atom</v>
  </rv>
  <rv s="0">
    <v>1073742080</v>
    <v>antimony-122</v>
    <v>wjson{"t":"e","d":"Isotope","e":"Antimony122"}</v>
    <v>en-US</v>
    <v>Atom</v>
  </rv>
  <rv s="0">
    <v>1073742080</v>
    <v>antimony-123</v>
    <v>wjson{"t":"e","d":"Isotope","e":"Antimony123"}</v>
    <v>en-US</v>
    <v>Atom</v>
  </rv>
  <rv s="0">
    <v>1073742080</v>
    <v>antimony-124</v>
    <v>wjson{"t":"e","d":"Isotope","e":"Antimony124"}</v>
    <v>en-US</v>
    <v>Atom</v>
  </rv>
  <rv s="0">
    <v>1073742080</v>
    <v>antimony-125</v>
    <v>wjson{"t":"e","d":"Isotope","e":"Antimony125"}</v>
    <v>en-US</v>
    <v>Atom</v>
  </rv>
  <rv s="0">
    <v>1073742080</v>
    <v>antimony-126</v>
    <v>wjson{"t":"e","d":"Isotope","e":"Antimony126"}</v>
    <v>en-US</v>
    <v>Atom</v>
  </rv>
  <rv s="0">
    <v>1073742080</v>
    <v>antimony-127</v>
    <v>wjson{"t":"e","d":"Isotope","e":"Antimony127"}</v>
    <v>en-US</v>
    <v>Atom</v>
  </rv>
  <rv s="0">
    <v>1073742080</v>
    <v>antimony-128</v>
    <v>wjson{"t":"e","d":"Isotope","e":"Antimony128"}</v>
    <v>en-US</v>
    <v>Atom</v>
  </rv>
  <rv s="0">
    <v>1073742080</v>
    <v>antimony-129</v>
    <v>wjson{"t":"e","d":"Isotope","e":"Antimony129"}</v>
    <v>en-US</v>
    <v>Atom</v>
  </rv>
  <rv s="0">
    <v>1073742080</v>
    <v>antimony-130</v>
    <v>wjson{"t":"e","d":"Isotope","e":"Antimony130"}</v>
    <v>en-US</v>
    <v>Atom</v>
  </rv>
  <rv s="0">
    <v>1073742080</v>
    <v>antimony-131</v>
    <v>wjson{"t":"e","d":"Isotope","e":"Antimony131"}</v>
    <v>en-US</v>
    <v>Atom</v>
  </rv>
  <rv s="0">
    <v>1073742080</v>
    <v>antimony-132</v>
    <v>wjson{"t":"e","d":"Isotope","e":"Antimony132"}</v>
    <v>en-US</v>
    <v>Atom</v>
  </rv>
  <rv s="0">
    <v>1073742080</v>
    <v>antimony-133</v>
    <v>wjson{"t":"e","d":"Isotope","e":"Antimony133"}</v>
    <v>en-US</v>
    <v>Atom</v>
  </rv>
  <rv s="0">
    <v>1073742080</v>
    <v>antimony-134</v>
    <v>wjson{"t":"e","d":"Isotope","e":"Antimony134"}</v>
    <v>en-US</v>
    <v>Atom</v>
  </rv>
  <rv s="0">
    <v>1073742080</v>
    <v>antimony-135</v>
    <v>wjson{"t":"e","d":"Isotope","e":"Antimony135"}</v>
    <v>en-US</v>
    <v>Atom</v>
  </rv>
  <rv s="0">
    <v>1073742080</v>
    <v>antimony-136</v>
    <v>wjson{"t":"e","d":"Isotope","e":"Antimony136"}</v>
    <v>en-US</v>
    <v>Atom</v>
  </rv>
  <rv s="0">
    <v>1073742080</v>
    <v>antimony-137</v>
    <v>wjson{"t":"e","d":"Isotope","e":"Antimony137"}</v>
    <v>en-US</v>
    <v>Atom</v>
  </rv>
  <rv s="0">
    <v>1073742080</v>
    <v>antimony-138</v>
    <v>wjson{"t":"e","d":"Isotope","e":"Antimony138"}</v>
    <v>en-US</v>
    <v>Atom</v>
  </rv>
  <rv s="0">
    <v>1073742080</v>
    <v>antimony-139</v>
    <v>wjson{"t":"e","d":"Isotope","e":"Antimony139"}</v>
    <v>en-US</v>
    <v>Atom</v>
  </rv>
  <rv s="2">
    <v>401</v>
  </rv>
  <rv s="1">
    <fb>430.7</fb>
    <v>29</v>
  </rv>
  <rv s="1">
    <fb>1127.3</fb>
    <v>29</v>
  </rv>
  <rv s="2">
    <v>402</v>
  </rv>
  <rv s="1">
    <fb>-1.09E-8</fb>
    <v>30</v>
  </rv>
  <rv s="1">
    <fb>630.63</fb>
    <v>27</v>
  </rv>
  <rv s="1">
    <fb>-1.3270000000000001E-9</fb>
    <v>33</v>
  </rv>
  <rv s="1">
    <fb>2E-8</fb>
    <v>77</v>
  </rv>
  <rv s="4">
    <v>139</v>
    <v>10</v>
    <v>32</v>
    <v>1</v>
    <v>periodic table location</v>
  </rv>
  <rv s="2">
    <v>403</v>
  </rv>
  <rv s="2">
    <v>404</v>
  </rv>
  <rv s="1">
    <fb>-7.2999999999999985E-5</fb>
    <v>75</v>
  </rv>
  <rv s="45">
    <v>#VALUE!</v>
    <v>en-US</v>
    <v>wjson{"t":"e","d":"Element","e":"Antimony"}</v>
    <v>1073742080</v>
    <v>1</v>
    <v>128</v>
    <v>163</v>
    <v>antimony</v>
    <v>8</v>
    <v>9</v>
    <v>Atom</v>
    <v>10</v>
    <v>130</v>
    <v>24</v>
    <v>5477</v>
    <v>5478</v>
    <v>5479</v>
    <v>Sb</v>
    <v>p</v>
    <v>5480</v>
    <v>CAS7440-36-0</v>
    <v>3907</v>
    <v>3965</v>
    <v>5481</v>
    <v>-3000</v>
    <v>3183</v>
    <v>5482</v>
    <v>5483</v>
    <v>2405</v>
    <v>5484</v>
    <v>2310</v>
    <v>5522</v>
    <v>27</v>
    <v>5525</v>
    <v>5526</v>
    <v>5527</v>
    <v>4680</v>
    <v>5528</v>
    <v>antimony</v>
    <v>5478</v>
    <v>5529</v>
    <v>2293</v>
    <v>5530</v>
    <v>3222</v>
    <v>3220</v>
    <v>5531</v>
    <v>antimony</v>
    <v>2260</v>
    <v>5532</v>
    <v>2293</v>
    <v>5533</v>
    <v>Antimony is a chemical element with the symbol Sb (from) and atomic number 51. A lustrous gray metalloid, it is found in nature mainly as the sulfide mineral stibnite (Sb_2S_3).</v>
    <v>element</v>
  </rv>
  <rv s="0">
    <v>1073742080</v>
    <v>tellurium</v>
    <v>wjson{"t":"e","d":"Element","e":"Tellurium"}</v>
    <v>en-US</v>
    <v>Atom</v>
  </rv>
  <rv s="1">
    <fb>127.6</fb>
    <v>27</v>
  </rv>
  <rv s="1">
    <fb>52</fb>
    <v>26</v>
  </rv>
  <rv s="1">
    <fb>123</fb>
    <v>26</v>
  </rv>
  <rv s="1">
    <fb>988</fb>
    <v>26</v>
  </rv>
  <rv s="1">
    <fb>138</fb>
    <v>26</v>
  </rv>
  <rv s="1">
    <fb>6.24</fb>
    <v>25</v>
  </rv>
  <rv s="0">
    <v>-1610612480</v>
    <v>Franz‐Joseph Müller von Reichenstein</v>
    <v>wjson{"t":"e","d":"Person","e":"FranzJosephMullerVonReichenstein::4q548"}</v>
    <v>en-US</v>
    <v>NotablePeople</v>
  </rv>
  <rv s="2">
    <v>405</v>
  </rv>
  <rv s="0">
    <v>536871168</v>
    <v>Romania</v>
    <v>wjson{"t":"e","d":"Country","e":"Romania"}</v>
    <v>en-US</v>
    <v>City</v>
  </rv>
  <rv s="2">
    <v>406</v>
  </rv>
  <rv s="1">
    <fb>10000</fb>
    <v>26</v>
  </rv>
  <rv s="1">
    <fb>190.2</fb>
    <v>29</v>
  </rv>
  <rv s="1">
    <fb>2.1</fb>
    <v>29</v>
  </rv>
  <rv s="3">
    <v>140</v>
    <v>10</v>
    <v>0</v>
    <v>image of tellurium</v>
  </rv>
  <rv s="0">
    <v>1073742080</v>
    <v>tellurium-105</v>
    <v>wjson{"t":"e","d":"Isotope","e":"Tellurium105"}</v>
    <v>en-US</v>
    <v>Atom</v>
  </rv>
  <rv s="0">
    <v>1073742080</v>
    <v>tellurium-106</v>
    <v>wjson{"t":"e","d":"Isotope","e":"Tellurium106"}</v>
    <v>en-US</v>
    <v>Atom</v>
  </rv>
  <rv s="0">
    <v>1073742080</v>
    <v>tellurium-107</v>
    <v>wjson{"t":"e","d":"Isotope","e":"Tellurium107"}</v>
    <v>en-US</v>
    <v>Atom</v>
  </rv>
  <rv s="0">
    <v>1073742080</v>
    <v>tellurium-108</v>
    <v>wjson{"t":"e","d":"Isotope","e":"Tellurium108"}</v>
    <v>en-US</v>
    <v>Atom</v>
  </rv>
  <rv s="0">
    <v>1073742080</v>
    <v>tellurium-109</v>
    <v>wjson{"t":"e","d":"Isotope","e":"Tellurium109"}</v>
    <v>en-US</v>
    <v>Atom</v>
  </rv>
  <rv s="0">
    <v>1073742080</v>
    <v>tellurium-110</v>
    <v>wjson{"t":"e","d":"Isotope","e":"Tellurium110"}</v>
    <v>en-US</v>
    <v>Atom</v>
  </rv>
  <rv s="0">
    <v>1073742080</v>
    <v>tellurium-111</v>
    <v>wjson{"t":"e","d":"Isotope","e":"Tellurium111"}</v>
    <v>en-US</v>
    <v>Atom</v>
  </rv>
  <rv s="0">
    <v>1073742080</v>
    <v>tellurium-112</v>
    <v>wjson{"t":"e","d":"Isotope","e":"Tellurium112"}</v>
    <v>en-US</v>
    <v>Atom</v>
  </rv>
  <rv s="0">
    <v>1073742080</v>
    <v>tellurium-113</v>
    <v>wjson{"t":"e","d":"Isotope","e":"Tellurium113"}</v>
    <v>en-US</v>
    <v>Atom</v>
  </rv>
  <rv s="0">
    <v>1073742080</v>
    <v>tellurium-114</v>
    <v>wjson{"t":"e","d":"Isotope","e":"Tellurium114"}</v>
    <v>en-US</v>
    <v>Atom</v>
  </rv>
  <rv s="0">
    <v>1073742080</v>
    <v>tellurium-115</v>
    <v>wjson{"t":"e","d":"Isotope","e":"Tellurium115"}</v>
    <v>en-US</v>
    <v>Atom</v>
  </rv>
  <rv s="0">
    <v>1073742080</v>
    <v>tellurium-116</v>
    <v>wjson{"t":"e","d":"Isotope","e":"Tellurium116"}</v>
    <v>en-US</v>
    <v>Atom</v>
  </rv>
  <rv s="0">
    <v>1073742080</v>
    <v>tellurium-117</v>
    <v>wjson{"t":"e","d":"Isotope","e":"Tellurium117"}</v>
    <v>en-US</v>
    <v>Atom</v>
  </rv>
  <rv s="0">
    <v>1073742080</v>
    <v>tellurium-118</v>
    <v>wjson{"t":"e","d":"Isotope","e":"Tellurium118"}</v>
    <v>en-US</v>
    <v>Atom</v>
  </rv>
  <rv s="0">
    <v>1073742080</v>
    <v>tellurium-119</v>
    <v>wjson{"t":"e","d":"Isotope","e":"Tellurium119"}</v>
    <v>en-US</v>
    <v>Atom</v>
  </rv>
  <rv s="0">
    <v>1073742080</v>
    <v>tellurium-120</v>
    <v>wjson{"t":"e","d":"Isotope","e":"Tellurium120"}</v>
    <v>en-US</v>
    <v>Atom</v>
  </rv>
  <rv s="0">
    <v>1073742080</v>
    <v>tellurium-121</v>
    <v>wjson{"t":"e","d":"Isotope","e":"Tellurium121"}</v>
    <v>en-US</v>
    <v>Atom</v>
  </rv>
  <rv s="0">
    <v>1073742080</v>
    <v>tellurium-122</v>
    <v>wjson{"t":"e","d":"Isotope","e":"Tellurium122"}</v>
    <v>en-US</v>
    <v>Atom</v>
  </rv>
  <rv s="0">
    <v>1073742080</v>
    <v>tellurium-123</v>
    <v>wjson{"t":"e","d":"Isotope","e":"Tellurium123"}</v>
    <v>en-US</v>
    <v>Atom</v>
  </rv>
  <rv s="0">
    <v>1073742080</v>
    <v>tellurium-124</v>
    <v>wjson{"t":"e","d":"Isotope","e":"Tellurium124"}</v>
    <v>en-US</v>
    <v>Atom</v>
  </rv>
  <rv s="0">
    <v>1073742080</v>
    <v>tellurium-125</v>
    <v>wjson{"t":"e","d":"Isotope","e":"Tellurium125"}</v>
    <v>en-US</v>
    <v>Atom</v>
  </rv>
  <rv s="0">
    <v>1073742080</v>
    <v>tellurium-126</v>
    <v>wjson{"t":"e","d":"Isotope","e":"Tellurium126"}</v>
    <v>en-US</v>
    <v>Atom</v>
  </rv>
  <rv s="0">
    <v>1073742080</v>
    <v>tellurium-127</v>
    <v>wjson{"t":"e","d":"Isotope","e":"Tellurium127"}</v>
    <v>en-US</v>
    <v>Atom</v>
  </rv>
  <rv s="0">
    <v>1073742080</v>
    <v>tellurium-128</v>
    <v>wjson{"t":"e","d":"Isotope","e":"Tellurium128"}</v>
    <v>en-US</v>
    <v>Atom</v>
  </rv>
  <rv s="0">
    <v>1073742080</v>
    <v>tellurium-129</v>
    <v>wjson{"t":"e","d":"Isotope","e":"Tellurium129"}</v>
    <v>en-US</v>
    <v>Atom</v>
  </rv>
  <rv s="0">
    <v>1073742080</v>
    <v>tellurium-130</v>
    <v>wjson{"t":"e","d":"Isotope","e":"Tellurium130"}</v>
    <v>en-US</v>
    <v>Atom</v>
  </rv>
  <rv s="0">
    <v>1073742080</v>
    <v>tellurium-131</v>
    <v>wjson{"t":"e","d":"Isotope","e":"Tellurium131"}</v>
    <v>en-US</v>
    <v>Atom</v>
  </rv>
  <rv s="0">
    <v>1073742080</v>
    <v>tellurium-132</v>
    <v>wjson{"t":"e","d":"Isotope","e":"Tellurium132"}</v>
    <v>en-US</v>
    <v>Atom</v>
  </rv>
  <rv s="0">
    <v>1073742080</v>
    <v>tellurium-133</v>
    <v>wjson{"t":"e","d":"Isotope","e":"Tellurium133"}</v>
    <v>en-US</v>
    <v>Atom</v>
  </rv>
  <rv s="0">
    <v>1073742080</v>
    <v>tellurium-134</v>
    <v>wjson{"t":"e","d":"Isotope","e":"Tellurium134"}</v>
    <v>en-US</v>
    <v>Atom</v>
  </rv>
  <rv s="0">
    <v>1073742080</v>
    <v>tellurium-135</v>
    <v>wjson{"t":"e","d":"Isotope","e":"Tellurium135"}</v>
    <v>en-US</v>
    <v>Atom</v>
  </rv>
  <rv s="0">
    <v>1073742080</v>
    <v>tellurium-136</v>
    <v>wjson{"t":"e","d":"Isotope","e":"Tellurium136"}</v>
    <v>en-US</v>
    <v>Atom</v>
  </rv>
  <rv s="0">
    <v>1073742080</v>
    <v>tellurium-137</v>
    <v>wjson{"t":"e","d":"Isotope","e":"Tellurium137"}</v>
    <v>en-US</v>
    <v>Atom</v>
  </rv>
  <rv s="0">
    <v>1073742080</v>
    <v>tellurium-138</v>
    <v>wjson{"t":"e","d":"Isotope","e":"Tellurium138"}</v>
    <v>en-US</v>
    <v>Atom</v>
  </rv>
  <rv s="0">
    <v>1073742080</v>
    <v>tellurium-139</v>
    <v>wjson{"t":"e","d":"Isotope","e":"Tellurium139"}</v>
    <v>en-US</v>
    <v>Atom</v>
  </rv>
  <rv s="0">
    <v>1073742080</v>
    <v>tellurium-140</v>
    <v>wjson{"t":"e","d":"Isotope","e":"Tellurium140"}</v>
    <v>en-US</v>
    <v>Atom</v>
  </rv>
  <rv s="0">
    <v>1073742080</v>
    <v>tellurium-141</v>
    <v>wjson{"t":"e","d":"Isotope","e":"Tellurium141"}</v>
    <v>en-US</v>
    <v>Atom</v>
  </rv>
  <rv s="0">
    <v>1073742080</v>
    <v>tellurium-142</v>
    <v>wjson{"t":"e","d":"Isotope","e":"Tellurium142"}</v>
    <v>en-US</v>
    <v>Atom</v>
  </rv>
  <rv s="2">
    <v>407</v>
  </rv>
  <rv s="1">
    <fb>445.72</fb>
    <v>27</v>
  </rv>
  <rv s="1">
    <fb>592.9</fb>
    <v>29</v>
  </rv>
  <rv s="2">
    <v>408</v>
  </rv>
  <rv s="1">
    <fb>449.51</fb>
    <v>27</v>
  </rv>
  <rv s="1">
    <fb>-4.9800000000000004E-10</fb>
    <v>33</v>
  </rv>
  <rv s="4">
    <v>141</v>
    <v>10</v>
    <v>32</v>
    <v>1</v>
    <v>periodic table location</v>
  </rv>
  <rv s="1">
    <fb>9.9999999999999991E-5</fb>
    <v>97</v>
  </rv>
  <rv s="2">
    <v>409</v>
  </rv>
  <rv s="2">
    <v>410</v>
  </rv>
  <rv s="1">
    <fb>-2.4299999999999994E-5</fb>
    <v>28</v>
  </rv>
  <rv s="46">
    <v>#VALUE!</v>
    <v>en-US</v>
    <v>wjson{"t":"e","d":"Element","e":"Tellurium"}</v>
    <v>1073742080</v>
    <v>1</v>
    <v>164</v>
    <v>165</v>
    <v>tellurium</v>
    <v>8</v>
    <v>9</v>
    <v>Atom</v>
    <v>10</v>
    <v>166</v>
    <v>24</v>
    <v>5536</v>
    <v>5537</v>
    <v>5538</v>
    <v>Te</v>
    <v>p</v>
    <v>5539</v>
    <v>CAS13494-80-9</v>
    <v>5540</v>
    <v>5050</v>
    <v>5541</v>
    <v>5543</v>
    <v>5545</v>
    <v>1783</v>
    <v>5546</v>
    <v>5547</v>
    <v>5548</v>
    <v>2460</v>
    <v>5549</v>
    <v>2497</v>
    <v>5588</v>
    <v>27</v>
    <v>5591</v>
    <v>4443</v>
    <v>5592</v>
    <v>4397</v>
    <v>5593</v>
    <v>tellurium</v>
    <v>5537</v>
    <v>2293</v>
    <v>5594</v>
    <v>5595</v>
    <v>5596</v>
    <v>tellurium</v>
    <v>4982</v>
    <v>5597</v>
    <v>2349</v>
    <v>4809</v>
    <v>5598</v>
    <v>Tellurium is a chemical element with the symbol Te and atomic number 52. It is a brittle, mildly toxic, rare, silver–white metalloid. Tellurium is chemically related to selenium and sulfur, all three of which are chalcogens.</v>
    <v>element</v>
  </rv>
  <rv s="1">
    <fb>187958</fb>
    <v>26</v>
  </rv>
  <rv s="1">
    <fb>253879</fb>
    <v>26</v>
  </rv>
  <rv s="1">
    <fb>0.38270310712468086</fb>
    <v>65</v>
  </rv>
  <rv s="1">
    <fb>24.3</fb>
    <v>66</v>
  </rv>
  <rv s="1">
    <fb>11.37</fb>
    <v>66</v>
  </rv>
  <rv s="0">
    <v>536871168</v>
    <v>Bulgaria</v>
    <v>wjson{"t":"e","d":"Country","e":"Bulgaria"}</v>
    <v>en-US</v>
    <v>City</v>
  </rv>
  <rv s="0">
    <v>536871168</v>
    <v>Moldova</v>
    <v>wjson{"t":"e","d":"Country","e":"Moldova"}</v>
    <v>en-US</v>
    <v>City</v>
  </rv>
  <rv s="0">
    <v>536871168</v>
    <v>Serbia</v>
    <v>wjson{"t":"e","d":"Country","e":"Serbia"}</v>
    <v>en-US</v>
    <v>City</v>
  </rv>
  <rv s="2">
    <v>411</v>
  </rv>
  <rv s="0">
    <v>536871168</v>
    <v>Bucharest</v>
    <v>wjson{"t":"e","d":"City","e":["Bucharest","Bucharest","Romania"]}</v>
    <v>en-US</v>
    <v>City</v>
  </rv>
  <rv s="1">
    <fb>225</fb>
    <v>25</v>
  </rv>
  <rv s="1">
    <fb>3.8278543259942803</fb>
    <v>67</v>
  </rv>
  <rv s="1">
    <fb>8577674</fb>
    <v>26</v>
  </rv>
  <rv s="1">
    <fb>1861870</fb>
    <v>26</v>
  </rv>
  <rv s="1">
    <fb>2581451</fb>
    <v>26</v>
  </rv>
  <rv s="1">
    <fb>4134353</fb>
    <v>26</v>
  </rv>
  <rv s="7">
    <v>68</v>
    <v>Romanian (89.5%)</v>
    <v>69</v>
    <v>Romanian</v>
    <v>591</v>
    <v>Romanian (89.5%)</v>
  </rv>
  <rv s="1">
    <fb>6.6000000000000003E-2</fb>
    <v>28</v>
  </rv>
  <rv s="7">
    <v>68</v>
    <v>Hungarian (6.6%)</v>
    <v>69</v>
    <v>Hungarian</v>
    <v>5617</v>
    <v>Hungarian (6.6%)</v>
  </rv>
  <rv s="7">
    <v>68</v>
    <v>Roma (2.5%)</v>
    <v>69</v>
    <v>Roma</v>
    <v>1177</v>
    <v>Roma (2.5%)</v>
  </rv>
  <rv s="7">
    <v>68</v>
    <v>Other (0.4%)</v>
    <v>69</v>
    <v>other</v>
    <v>1033</v>
    <v>Other (0.4%)</v>
  </rv>
  <rv s="7">
    <v>68</v>
    <v>German (0.3%)</v>
    <v>69</v>
    <v>German</v>
    <v>573</v>
    <v>German (0.3%)</v>
  </rv>
  <rv s="1">
    <fb>2E-3</fb>
    <v>75</v>
  </rv>
  <rv s="7">
    <v>68</v>
    <v>Russian (0.2%)</v>
    <v>69</v>
    <v>Russian</v>
    <v>5622</v>
    <v>Russian (0.2%)</v>
  </rv>
  <rv s="7">
    <v>68</v>
    <v>Turkish (0.2%)</v>
    <v>69</v>
    <v>Turkish</v>
    <v>5622</v>
    <v>Turkish (0.2%)</v>
  </rv>
  <rv s="2">
    <v>412</v>
  </rv>
  <rv s="1">
    <fb>5083000</fb>
    <v>26</v>
  </rv>
  <rv s="3">
    <v>142</v>
    <v>10</v>
    <v>0</v>
    <v>flag of Romania</v>
  </rv>
  <rv s="1">
    <fb>250077444017.08401</fb>
    <v>71</v>
  </rv>
  <rv s="1">
    <fb>625164173840.48303</fb>
    <v>71</v>
  </rv>
  <rv s="1">
    <fb>12919.529644190799</fb>
    <v>72</v>
  </rv>
  <rv s="1">
    <fb>4.0795483103523402</fb>
    <v>67</v>
  </rv>
  <rv s="1">
    <fb>0.36</fb>
    <v>25</v>
  </rv>
  <rv s="1">
    <fb>6.5000000000000002E-2</fb>
    <v>28</v>
  </rv>
  <rv s="1">
    <fb>0.76900000000000002</fb>
    <v>70</v>
  </rv>
  <rv s="1">
    <fb>0.84399999999999997</fb>
    <v>70</v>
  </rv>
  <rv s="1">
    <fb>0.79600000000000004</fb>
    <v>70</v>
  </rv>
  <rv s="1">
    <fb>0.80200000000000005</fb>
    <v>70</v>
  </rv>
  <rv s="1">
    <fb>13763444</fb>
    <v>26</v>
  </rv>
  <rv s="1">
    <fb>8352615</fb>
    <v>26</v>
  </rv>
  <rv s="1">
    <fb>8932844</fb>
    <v>26</v>
  </rv>
  <rv s="1">
    <fb>229891</fb>
    <v>26</v>
  </rv>
  <rv s="1">
    <fb>0.92086291336161474</fb>
    <v>27</v>
  </rv>
  <rv s="0">
    <v>-1879047936</v>
    <v>Romanian</v>
    <v>wjson{"t":"e","d":"Language","e":"Romanian::q8y74"}</v>
    <v>en-US</v>
    <v>Languages</v>
  </rv>
  <rv s="8">
    <v>73</v>
    <v>Romanian (92.086%)</v>
    <v>69</v>
    <v>5642</v>
    <v>5643</v>
    <v>Romanian (92.086%)</v>
  </rv>
  <rv s="1">
    <fb>6.7637259789770338E-2</fb>
    <v>25</v>
  </rv>
  <rv s="8">
    <v>73</v>
    <v>Hungarian (6.764%)</v>
    <v>69</v>
    <v>5645</v>
    <v>1400</v>
    <v>Hungarian (6.764%)</v>
  </rv>
  <rv s="1">
    <fb>1.1270559861120648E-2</fb>
    <v>25</v>
  </rv>
  <rv s="8">
    <v>73</v>
    <v>Vlax Romani (1.127%)</v>
    <v>69</v>
    <v>5647</v>
    <v>1073</v>
    <v>Vlax Romani (1.127%)</v>
  </rv>
  <rv s="1">
    <fb>2.1037520113921697E-3</fb>
    <v>66</v>
  </rv>
  <rv s="8">
    <v>73</v>
    <v>German (0.21%)</v>
    <v>69</v>
    <v>5649</v>
    <v>1058</v>
    <v>German (0.21%)</v>
  </rv>
  <rv s="1">
    <fb>1.3394043293817007E-3</fb>
    <v>66</v>
  </rv>
  <rv s="8">
    <v>73</v>
    <v>Turkish (0.134%)</v>
    <v>69</v>
    <v>5651</v>
    <v>1206</v>
    <v>Turkish (0.134%)</v>
  </rv>
  <rv s="1">
    <fb>1.3060988097334961E-3</fb>
    <v>66</v>
  </rv>
  <rv s="0">
    <v>-1879047936</v>
    <v>Macedo‐Romanian</v>
    <v>wjson{"t":"e","d":"Language","e":"Aromanian::9j6ps"}</v>
    <v>en-US</v>
    <v>Languages</v>
  </rv>
  <rv s="8">
    <v>73</v>
    <v>Macedo‐Romanian (0.131%)</v>
    <v>69</v>
    <v>5653</v>
    <v>5654</v>
    <v>Macedo‐Romanian (0.131%)</v>
  </rv>
  <rv s="1">
    <fb>1.2594524236715855E-3</fb>
    <v>66</v>
  </rv>
  <rv s="0">
    <v>-1879047936</v>
    <v>Serbian</v>
    <v>wjson{"t":"e","d":"Language","e":"Serbian::9593r"}</v>
    <v>en-US</v>
    <v>Languages</v>
  </rv>
  <rv s="8">
    <v>73</v>
    <v>Serbian (0.126%)</v>
    <v>69</v>
    <v>5656</v>
    <v>5657</v>
    <v>Serbian (0.126%)</v>
  </rv>
  <rv s="1">
    <fb>1.0020576653819631E-3</fb>
    <v>66</v>
  </rv>
  <rv s="0">
    <v>-1879047936</v>
    <v>Crimean Tatar</v>
    <v>wjson{"t":"e","d":"Language","e":"CrimeanTatar::nmbj2"}</v>
    <v>en-US</v>
    <v>Languages</v>
  </rv>
  <rv s="8">
    <v>73</v>
    <v>Crimean Tatar (0.1%)</v>
    <v>69</v>
    <v>5659</v>
    <v>5660</v>
    <v>Crimean Tatar (0.1%)</v>
  </rv>
  <rv s="1">
    <fb>3.1439664205727772E-4</fb>
    <v>67</v>
  </rv>
  <rv s="0">
    <v>-1879047936</v>
    <v>Bulgarian</v>
    <v>wjson{"t":"e","d":"Language","e":"Bulgarian::xmr5j"}</v>
    <v>en-US</v>
    <v>Languages</v>
  </rv>
  <rv s="8">
    <v>73</v>
    <v>Bulgarian (0.031%)</v>
    <v>69</v>
    <v>5662</v>
    <v>5663</v>
    <v>Bulgarian (0.031%)</v>
  </rv>
  <rv s="1">
    <fb>1.9339591661268122E-4</fb>
    <v>67</v>
  </rv>
  <rv s="8">
    <v>73</v>
    <v>Modern Greek (0.019%)</v>
    <v>69</v>
    <v>5665</v>
    <v>1218</v>
    <v>Modern Greek (0.019%)</v>
  </rv>
  <rv s="1">
    <fb>1.2851079360056371E-4</fb>
    <v>67</v>
  </rv>
  <rv s="8">
    <v>73</v>
    <v>Polish (0.013%)</v>
    <v>69</v>
    <v>5667</v>
    <v>1055</v>
    <v>Polish (0.013%)</v>
  </rv>
  <rv s="2">
    <v>413</v>
  </rv>
  <rv s="0">
    <v>536871168</v>
    <v>Timisoara</v>
    <v>wjson{"t":"e","d":"City","e":["Timisoara","Timis","Romania"]}</v>
    <v>en-US</v>
    <v>City</v>
  </rv>
  <rv s="0">
    <v>536871168</v>
    <v>Cluj‐Napoca</v>
    <v>wjson{"t":"e","d":"City","e":["ClujNapoca","Cluj","Romania"]}</v>
    <v>en-US</v>
    <v>City</v>
  </rv>
  <rv s="0">
    <v>536871168</v>
    <v>Iasi</v>
    <v>wjson{"t":"e","d":"City","e":["Iasi","Iasi","Romania"]}</v>
    <v>en-US</v>
    <v>City</v>
  </rv>
  <rv s="0">
    <v>536871168</v>
    <v>Constanţa</v>
    <v>wjson{"t":"e","d":"City","e":["Constanta","Constanta","Romania"]}</v>
    <v>en-US</v>
    <v>City</v>
  </rv>
  <rv s="2">
    <v>414</v>
  </rv>
  <rv s="1">
    <fb>75.599999999999994</fb>
    <v>66</v>
  </rv>
  <rv s="1">
    <fb>0.98844500000000002</fb>
    <v>65</v>
  </rv>
  <rv s="4">
    <v>143</v>
    <v>10</v>
    <v>32</v>
    <v>1</v>
    <v>location map</v>
  </rv>
  <rv s="1">
    <fb>2.7956219150238049E-2</fb>
    <v>74</v>
  </rv>
  <rv s="1">
    <fb>41.258000000000003</fb>
    <v>66</v>
  </rv>
  <rv s="1">
    <fb>22675000</fb>
    <v>26</v>
  </rv>
  <rv s="2">
    <v>415</v>
  </rv>
  <rv s="1">
    <fb>1.9499999999999999E-3</fb>
    <v>75</v>
  </rv>
  <rv s="1">
    <fb>19364558</fb>
    <v>26</v>
  </rv>
  <rv s="1">
    <fb>84.131546248425096</fb>
    <v>66</v>
  </rv>
  <rv s="1">
    <fb>-0.59749712441353098</fb>
    <v>70</v>
  </rv>
  <rv s="1">
    <fb>928245</fb>
    <v>26</v>
  </rv>
  <rv s="1">
    <fb>19.334810000000001</fb>
    <v>66</v>
  </rv>
  <rv s="1">
    <fb>2.9741099999999999E-2</fb>
    <v>74</v>
  </rv>
  <rv s="1">
    <fb>234822408127.306</fb>
    <v>71</v>
  </rv>
  <rv s="0">
    <v>536871168</v>
    <v>Alba, Romania</v>
    <v>wjson{"t":"e","d":"AdministrativeDivision","e":["Alba","Romania"]}</v>
    <v>en-US</v>
    <v>City</v>
  </rv>
  <rv s="0">
    <v>536871168</v>
    <v>Arad, Romania</v>
    <v>wjson{"t":"e","d":"AdministrativeDivision","e":["Arad","Romania"]}</v>
    <v>en-US</v>
    <v>City</v>
  </rv>
  <rv s="0">
    <v>536871168</v>
    <v>Arges, Romania</v>
    <v>wjson{"t":"e","d":"AdministrativeDivision","e":["Arges","Romania"]}</v>
    <v>en-US</v>
    <v>City</v>
  </rv>
  <rv s="0">
    <v>536871168</v>
    <v>Bacau, Romania</v>
    <v>wjson{"t":"e","d":"AdministrativeDivision","e":["Bacau","Romania"]}</v>
    <v>en-US</v>
    <v>City</v>
  </rv>
  <rv s="0">
    <v>536871168</v>
    <v>Bihor, Romania</v>
    <v>wjson{"t":"e","d":"AdministrativeDivision","e":["Bihor","Romania"]}</v>
    <v>en-US</v>
    <v>City</v>
  </rv>
  <rv s="0">
    <v>536871168</v>
    <v>Bistrita‐Nasaud, Romania</v>
    <v>wjson{"t":"e","d":"AdministrativeDivision","e":["BistritaNasaud","Romania"]}</v>
    <v>en-US</v>
    <v>City</v>
  </rv>
  <rv s="0">
    <v>536871168</v>
    <v>Botosani, Romania</v>
    <v>wjson{"t":"e","d":"AdministrativeDivision","e":["Botosani","Romania"]}</v>
    <v>en-US</v>
    <v>City</v>
  </rv>
  <rv s="0">
    <v>536871168</v>
    <v>Braila, Romania</v>
    <v>wjson{"t":"e","d":"AdministrativeDivision","e":["Braila","Romania"]}</v>
    <v>en-US</v>
    <v>City</v>
  </rv>
  <rv s="0">
    <v>536871168</v>
    <v>Brasov, Romania</v>
    <v>wjson{"t":"e","d":"AdministrativeDivision","e":["Brasov","Romania"]}</v>
    <v>en-US</v>
    <v>City</v>
  </rv>
  <rv s="0">
    <v>536871168</v>
    <v>Bucharest, Romania</v>
    <v>wjson{"t":"e","d":"AdministrativeDivision","e":["Bucharest","Romania"]}</v>
    <v>en-US</v>
    <v>City</v>
  </rv>
  <rv s="0">
    <v>536871168</v>
    <v>Buzau, Romania</v>
    <v>wjson{"t":"e","d":"AdministrativeDivision","e":["Buzau","Romania"]}</v>
    <v>en-US</v>
    <v>City</v>
  </rv>
  <rv s="0">
    <v>536871168</v>
    <v>Calarasi, Romania</v>
    <v>wjson{"t":"e","d":"AdministrativeDivision","e":["Calarasi","Romania"]}</v>
    <v>en-US</v>
    <v>City</v>
  </rv>
  <rv s="0">
    <v>536871168</v>
    <v>Caras‐Severin, Romania</v>
    <v>wjson{"t":"e","d":"AdministrativeDivision","e":["CarasSeverin","Romania"]}</v>
    <v>en-US</v>
    <v>City</v>
  </rv>
  <rv s="0">
    <v>536871168</v>
    <v>Cluj, Romania</v>
    <v>wjson{"t":"e","d":"AdministrativeDivision","e":["Cluj","Romania"]}</v>
    <v>en-US</v>
    <v>City</v>
  </rv>
  <rv s="0">
    <v>536871168</v>
    <v>Constanta, Romania</v>
    <v>wjson{"t":"e","d":"AdministrativeDivision","e":["Constanta","Romania"]}</v>
    <v>en-US</v>
    <v>City</v>
  </rv>
  <rv s="0">
    <v>536871168</v>
    <v>Covasna, Romania</v>
    <v>wjson{"t":"e","d":"AdministrativeDivision","e":["Covasna","Romania"]}</v>
    <v>en-US</v>
    <v>City</v>
  </rv>
  <rv s="0">
    <v>536871168</v>
    <v>Dambovita, Romania</v>
    <v>wjson{"t":"e","d":"AdministrativeDivision","e":["Dambovita","Romania"]}</v>
    <v>en-US</v>
    <v>City</v>
  </rv>
  <rv s="0">
    <v>536871168</v>
    <v>Dolj, Romania</v>
    <v>wjson{"t":"e","d":"AdministrativeDivision","e":["Dolj","Romania"]}</v>
    <v>en-US</v>
    <v>City</v>
  </rv>
  <rv s="0">
    <v>536871168</v>
    <v>Galati, Romania</v>
    <v>wjson{"t":"e","d":"AdministrativeDivision","e":["Galati","Romania"]}</v>
    <v>en-US</v>
    <v>City</v>
  </rv>
  <rv s="0">
    <v>536871168</v>
    <v>Giurgiu, Romania</v>
    <v>wjson{"t":"e","d":"AdministrativeDivision","e":["Giurgiu","Romania"]}</v>
    <v>en-US</v>
    <v>City</v>
  </rv>
  <rv s="0">
    <v>536871168</v>
    <v>Gorj, Romania</v>
    <v>wjson{"t":"e","d":"AdministrativeDivision","e":["Gorj","Romania"]}</v>
    <v>en-US</v>
    <v>City</v>
  </rv>
  <rv s="0">
    <v>536871168</v>
    <v>Harghita, Romania</v>
    <v>wjson{"t":"e","d":"AdministrativeDivision","e":["Harghita","Romania"]}</v>
    <v>en-US</v>
    <v>City</v>
  </rv>
  <rv s="0">
    <v>536871168</v>
    <v>Hunedoara, Romania</v>
    <v>wjson{"t":"e","d":"AdministrativeDivision","e":["Hunedoara","Romania"]}</v>
    <v>en-US</v>
    <v>City</v>
  </rv>
  <rv s="0">
    <v>536871168</v>
    <v>Ialomita, Romania</v>
    <v>wjson{"t":"e","d":"AdministrativeDivision","e":["Ialomita","Romania"]}</v>
    <v>en-US</v>
    <v>City</v>
  </rv>
  <rv s="0">
    <v>536871168</v>
    <v>Iasi, Romania</v>
    <v>wjson{"t":"e","d":"AdministrativeDivision","e":["Iasi","Romania"]}</v>
    <v>en-US</v>
    <v>City</v>
  </rv>
  <rv s="0">
    <v>536871168</v>
    <v>Ilfov, Romania</v>
    <v>wjson{"t":"e","d":"AdministrativeDivision","e":["Ilfov","Romania"]}</v>
    <v>en-US</v>
    <v>City</v>
  </rv>
  <rv s="0">
    <v>536871168</v>
    <v>Maramures, Romania</v>
    <v>wjson{"t":"e","d":"AdministrativeDivision","e":["Maramures","Romania"]}</v>
    <v>en-US</v>
    <v>City</v>
  </rv>
  <rv s="0">
    <v>536871168</v>
    <v>Mehedinti, Romania</v>
    <v>wjson{"t":"e","d":"AdministrativeDivision","e":["Mehedinti","Romania"]}</v>
    <v>en-US</v>
    <v>City</v>
  </rv>
  <rv s="0">
    <v>536871168</v>
    <v>Mures, Romania</v>
    <v>wjson{"t":"e","d":"AdministrativeDivision","e":["Mures","Romania"]}</v>
    <v>en-US</v>
    <v>City</v>
  </rv>
  <rv s="0">
    <v>536871168</v>
    <v>Neamt, Romania</v>
    <v>wjson{"t":"e","d":"AdministrativeDivision","e":["Neamt","Romania"]}</v>
    <v>en-US</v>
    <v>City</v>
  </rv>
  <rv s="0">
    <v>536871168</v>
    <v>Olt, Romania</v>
    <v>wjson{"t":"e","d":"AdministrativeDivision","e":["Olt","Romania"]}</v>
    <v>en-US</v>
    <v>City</v>
  </rv>
  <rv s="0">
    <v>536871168</v>
    <v>Prahova, Romania</v>
    <v>wjson{"t":"e","d":"AdministrativeDivision","e":["Prahova","Romania"]}</v>
    <v>en-US</v>
    <v>City</v>
  </rv>
  <rv s="0">
    <v>536871168</v>
    <v>Salaj, Romania</v>
    <v>wjson{"t":"e","d":"AdministrativeDivision","e":["Salaj","Romania"]}</v>
    <v>en-US</v>
    <v>City</v>
  </rv>
  <rv s="0">
    <v>536871168</v>
    <v>Satu Mare, Romania</v>
    <v>wjson{"t":"e","d":"AdministrativeDivision","e":["SatuMare","Romania"]}</v>
    <v>en-US</v>
    <v>City</v>
  </rv>
  <rv s="0">
    <v>536871168</v>
    <v>Sibiu, Romania</v>
    <v>wjson{"t":"e","d":"AdministrativeDivision","e":["Sibiu","Romania"]}</v>
    <v>en-US</v>
    <v>City</v>
  </rv>
  <rv s="0">
    <v>536871168</v>
    <v>Suceava, Romania</v>
    <v>wjson{"t":"e","d":"AdministrativeDivision","e":["Suceava","Romania"]}</v>
    <v>en-US</v>
    <v>City</v>
  </rv>
  <rv s="0">
    <v>536871168</v>
    <v>Teleorman, Romania</v>
    <v>wjson{"t":"e","d":"AdministrativeDivision","e":["Teleorman","Romania"]}</v>
    <v>en-US</v>
    <v>City</v>
  </rv>
  <rv s="0">
    <v>536871168</v>
    <v>Timis, Romania</v>
    <v>wjson{"t":"e","d":"AdministrativeDivision","e":["Timis","Romania"]}</v>
    <v>en-US</v>
    <v>City</v>
  </rv>
  <rv s="0">
    <v>536871168</v>
    <v>Tulcea, Romania</v>
    <v>wjson{"t":"e","d":"AdministrativeDivision","e":["Tulcea","Romania"]}</v>
    <v>en-US</v>
    <v>City</v>
  </rv>
  <rv s="0">
    <v>536871168</v>
    <v>Valcea, Romania</v>
    <v>wjson{"t":"e","d":"AdministrativeDivision","e":["Valcea","Romania"]}</v>
    <v>en-US</v>
    <v>City</v>
  </rv>
  <rv s="0">
    <v>536871168</v>
    <v>Vaslui, Romania</v>
    <v>wjson{"t":"e","d":"AdministrativeDivision","e":["Vaslui","Romania"]}</v>
    <v>en-US</v>
    <v>City</v>
  </rv>
  <rv s="0">
    <v>536871168</v>
    <v>Vrancea, Romania</v>
    <v>wjson{"t":"e","d":"AdministrativeDivision","e":["Vrancea","Romania"]}</v>
    <v>en-US</v>
    <v>City</v>
  </rv>
  <rv s="2">
    <v>416</v>
  </rv>
  <rv s="1">
    <fb>0.94007323167600876</fb>
    <v>70</v>
  </rv>
  <rv s="9">
    <v>76</v>
    <v>Christianity (94.007%)</v>
    <v>69</v>
    <v>5733</v>
    <v>Christianity (94.007%)</v>
    <v>Christianity</v>
  </rv>
  <rv s="1">
    <fb>7.3031026489200719E-3</fb>
    <v>75</v>
  </rv>
  <rv s="9">
    <v>76</v>
    <v>Islam (0.73%)</v>
    <v>69</v>
    <v>5735</v>
    <v>Islam (0.73%)</v>
    <v>Islam</v>
  </rv>
  <rv s="1">
    <fb>3.0340366818813887E-4</fb>
    <v>77</v>
  </rv>
  <rv s="9">
    <v>76</v>
    <v>Judaism (0.03%)</v>
    <v>69</v>
    <v>5737</v>
    <v>Judaism (0.03%)</v>
    <v>Judaism</v>
  </rv>
  <rv s="1">
    <fb>8.7907883695080569E-5</fb>
    <v>97</v>
  </rv>
  <rv s="9">
    <v>76</v>
    <v>Bahá'í Faith (0.009%)</v>
    <v>69</v>
    <v>5739</v>
    <v>Bahá'í Faith (0.009%)</v>
    <v>Bahá'í Faith</v>
  </rv>
  <rv s="1">
    <fb>5.5021157502089835E-5</fb>
    <v>97</v>
  </rv>
  <rv s="9">
    <v>76</v>
    <v>Chinese Universism (0.006%)</v>
    <v>69</v>
    <v>5741</v>
    <v>Chinese Universism (0.006%)</v>
    <v>Chinese Universism</v>
  </rv>
  <rv s="2">
    <v>417</v>
  </rv>
  <rv s="1">
    <fb>1502438</fb>
    <v>26</v>
  </rv>
  <rv s="1">
    <fb>12.07981</fb>
    <v>66</v>
  </rv>
  <rv s="1">
    <fb>371250</fb>
    <v>26</v>
  </rv>
  <rv s="1">
    <fb>608</fb>
    <v>25</v>
  </rv>
  <rv s="10">
    <v>78</v>
    <v>Bulgaria (608. km)</v>
    <v>69</v>
    <v>79</v>
    <v>5605</v>
    <v>5747</v>
    <v>Bulgaria (608. km)</v>
  </rv>
  <rv s="1">
    <fb>534</fb>
    <v>25</v>
  </rv>
  <rv s="10">
    <v>78</v>
    <v>Ukraine (534. km)</v>
    <v>69</v>
    <v>79</v>
    <v>707</v>
    <v>5749</v>
    <v>Ukraine (534. km)</v>
  </rv>
  <rv s="1">
    <fb>476</fb>
    <v>25</v>
  </rv>
  <rv s="10">
    <v>78</v>
    <v>Serbia (476. km)</v>
    <v>69</v>
    <v>79</v>
    <v>5607</v>
    <v>5751</v>
    <v>Serbia (476. km)</v>
  </rv>
  <rv s="1">
    <fb>450</fb>
    <v>25</v>
  </rv>
  <rv s="10">
    <v>78</v>
    <v>Moldova (450. km)</v>
    <v>69</v>
    <v>79</v>
    <v>5606</v>
    <v>5753</v>
    <v>Moldova (450. km)</v>
  </rv>
  <rv s="1">
    <fb>443</fb>
    <v>25</v>
  </rv>
  <rv s="10">
    <v>78</v>
    <v>Hungary (443. km)</v>
    <v>69</v>
    <v>79</v>
    <v>1347</v>
    <v>5755</v>
    <v>Hungary (443. km)</v>
  </rv>
  <rv s="2">
    <v>418</v>
  </rv>
  <rv s="1">
    <fb>3660000</fb>
    <v>26</v>
  </rv>
  <rv s="1">
    <fb>871842</fb>
    <v>26</v>
  </rv>
  <rv s="2">
    <v>419</v>
  </rv>
  <rv s="1">
    <fb>238391</fb>
    <v>26</v>
  </rv>
  <rv s="1">
    <fb>198817</fb>
    <v>26</v>
  </rv>
  <rv s="1">
    <fb>3475575</fb>
    <v>26</v>
  </rv>
  <rv s="1">
    <fb>172385</fb>
    <v>26</v>
  </rv>
  <rv s="1">
    <fb>4094274</fb>
    <v>26</v>
  </rv>
  <rv s="1">
    <fb>642</fb>
    <v>26</v>
  </rv>
  <rv s="1">
    <fb>3.9760000705719001E-2</fb>
    <v>74</v>
  </rv>
  <rv s="16">
    <v>#VALUE!</v>
    <v>en-US</v>
    <v>wjson{"t":"e","d":"Country","e":"Romania"}</v>
    <v>536871168</v>
    <v>1</v>
    <v>93</v>
    <v>94</v>
    <v>Romania</v>
    <v>8</v>
    <v>49</v>
    <v>City</v>
    <v>10</v>
    <v>95</v>
    <v>64</v>
    <v>5600</v>
    <v>5601</v>
    <v>5602</v>
    <v>5603</v>
    <v>5604</v>
    <v>5608</v>
    <v>40</v>
    <v>5609</v>
    <v>5610</v>
    <v>5611</v>
    <v>RO</v>
    <v>5612</v>
    <v>5613</v>
    <v>5614</v>
    <v>5615</v>
    <v>5625</v>
    <v>5626</v>
    <v>5627</v>
    <v>Romania</v>
    <v>5628</v>
    <v>5629</v>
    <v>5630</v>
    <v>5631</v>
    <v>5632</v>
    <v>5633</v>
    <v>5634</v>
    <v>5635</v>
    <v>5636</v>
    <v>5637</v>
    <v>.ro</v>
    <v>5638</v>
    <v>5639</v>
    <v>ROMANIA</v>
    <v>5640</v>
    <v>5641</v>
    <v>5669</v>
    <v>5674</v>
    <v>RO</v>
    <v>5675</v>
    <v>5676</v>
    <v>5677</v>
    <v>5678</v>
    <v>5679</v>
    <v>5680</v>
    <v>Romania</v>
    <v>Romanian</v>
    <v>5681</v>
    <v>5682</v>
    <v>5683</v>
    <v>5684</v>
    <v>5685</v>
    <v>5686</v>
    <v>5687</v>
    <v>5688</v>
    <v>5689</v>
    <v>5732</v>
    <v>5743</v>
    <v>5744</v>
    <v>5745</v>
    <v>5746</v>
    <v>5757</v>
    <v>5758</v>
    <v>5759</v>
    <v>5760</v>
    <v>5761</v>
    <v>5762</v>
    <v>5763</v>
    <v>5764</v>
    <v>5765</v>
    <v>ROU</v>
    <v>5766</v>
    <v>5767</v>
    <v>Romania</v>
    <v>Romania (a]) is a country located at the crossroads of Central, Eastern, and Southeastern Europe.</v>
    <v>country/region</v>
  </rv>
  <rv s="0">
    <v>1073742080</v>
    <v>iodine</v>
    <v>wjson{"t":"e","d":"Element","e":"Iodine"}</v>
    <v>en-US</v>
    <v>Atom</v>
  </rv>
  <rv s="1">
    <fb>126.90447</fb>
    <v>67</v>
  </rv>
  <rv s="1">
    <fb>115</fb>
    <v>26</v>
  </rv>
  <rv s="1">
    <fb>184.3</fb>
    <v>29</v>
  </rv>
  <rv s="1">
    <fb>4.9000000000001679E-5</fb>
    <v>70</v>
  </rv>
  <rv s="1">
    <fb>4.9400000000000004</fb>
    <v>25</v>
  </rv>
  <rv s="0">
    <v>-1610612480</v>
    <v>Bernard Courtois</v>
    <v>wjson{"t":"e","d":"Person","e":"BernardCourtois::2t9m6"}</v>
    <v>en-US</v>
    <v>NotablePeople</v>
  </rv>
  <rv s="2">
    <v>420</v>
  </rv>
  <rv s="1">
    <fb>295.2</fb>
    <v>29</v>
  </rv>
  <rv s="1">
    <fb>2.66</fb>
    <v>27</v>
  </rv>
  <rv s="3">
    <v>144</v>
    <v>10</v>
    <v>0</v>
    <v>image of iodine</v>
  </rv>
  <rv s="0">
    <v>1073742080</v>
    <v>iodine-108</v>
    <v>wjson{"t":"e","d":"Isotope","e":"Iodine108"}</v>
    <v>en-US</v>
    <v>Atom</v>
  </rv>
  <rv s="0">
    <v>1073742080</v>
    <v>iodine-109</v>
    <v>wjson{"t":"e","d":"Isotope","e":"Iodine109"}</v>
    <v>en-US</v>
    <v>Atom</v>
  </rv>
  <rv s="0">
    <v>1073742080</v>
    <v>iodine-110</v>
    <v>wjson{"t":"e","d":"Isotope","e":"Iodine110"}</v>
    <v>en-US</v>
    <v>Atom</v>
  </rv>
  <rv s="0">
    <v>1073742080</v>
    <v>iodine-111</v>
    <v>wjson{"t":"e","d":"Isotope","e":"Iodine111"}</v>
    <v>en-US</v>
    <v>Atom</v>
  </rv>
  <rv s="0">
    <v>1073742080</v>
    <v>iodine-112</v>
    <v>wjson{"t":"e","d":"Isotope","e":"Iodine112"}</v>
    <v>en-US</v>
    <v>Atom</v>
  </rv>
  <rv s="0">
    <v>1073742080</v>
    <v>iodine-113</v>
    <v>wjson{"t":"e","d":"Isotope","e":"Iodine113"}</v>
    <v>en-US</v>
    <v>Atom</v>
  </rv>
  <rv s="0">
    <v>1073742080</v>
    <v>iodine-114</v>
    <v>wjson{"t":"e","d":"Isotope","e":"Iodine114"}</v>
    <v>en-US</v>
    <v>Atom</v>
  </rv>
  <rv s="0">
    <v>1073742080</v>
    <v>iodine-115</v>
    <v>wjson{"t":"e","d":"Isotope","e":"Iodine115"}</v>
    <v>en-US</v>
    <v>Atom</v>
  </rv>
  <rv s="0">
    <v>1073742080</v>
    <v>iodine-116</v>
    <v>wjson{"t":"e","d":"Isotope","e":"Iodine116"}</v>
    <v>en-US</v>
    <v>Atom</v>
  </rv>
  <rv s="0">
    <v>1073742080</v>
    <v>iodine-117</v>
    <v>wjson{"t":"e","d":"Isotope","e":"Iodine117"}</v>
    <v>en-US</v>
    <v>Atom</v>
  </rv>
  <rv s="0">
    <v>1073742080</v>
    <v>iodine-118</v>
    <v>wjson{"t":"e","d":"Isotope","e":"Iodine118"}</v>
    <v>en-US</v>
    <v>Atom</v>
  </rv>
  <rv s="0">
    <v>1073742080</v>
    <v>iodine-119</v>
    <v>wjson{"t":"e","d":"Isotope","e":"Iodine119"}</v>
    <v>en-US</v>
    <v>Atom</v>
  </rv>
  <rv s="0">
    <v>1073742080</v>
    <v>iodine-120</v>
    <v>wjson{"t":"e","d":"Isotope","e":"Iodine120"}</v>
    <v>en-US</v>
    <v>Atom</v>
  </rv>
  <rv s="0">
    <v>1073742080</v>
    <v>iodine-121</v>
    <v>wjson{"t":"e","d":"Isotope","e":"Iodine121"}</v>
    <v>en-US</v>
    <v>Atom</v>
  </rv>
  <rv s="0">
    <v>1073742080</v>
    <v>iodine-122</v>
    <v>wjson{"t":"e","d":"Isotope","e":"Iodine122"}</v>
    <v>en-US</v>
    <v>Atom</v>
  </rv>
  <rv s="0">
    <v>1073742080</v>
    <v>iodine-123</v>
    <v>wjson{"t":"e","d":"Isotope","e":"Iodine123"}</v>
    <v>en-US</v>
    <v>Atom</v>
  </rv>
  <rv s="0">
    <v>1073742080</v>
    <v>iodine-124</v>
    <v>wjson{"t":"e","d":"Isotope","e":"Iodine124"}</v>
    <v>en-US</v>
    <v>Atom</v>
  </rv>
  <rv s="0">
    <v>1073742080</v>
    <v>iodine-125</v>
    <v>wjson{"t":"e","d":"Isotope","e":"Iodine125"}</v>
    <v>en-US</v>
    <v>Atom</v>
  </rv>
  <rv s="0">
    <v>1073742080</v>
    <v>iodine-126</v>
    <v>wjson{"t":"e","d":"Isotope","e":"Iodine126"}</v>
    <v>en-US</v>
    <v>Atom</v>
  </rv>
  <rv s="0">
    <v>1073742080</v>
    <v>iodine-127</v>
    <v>wjson{"t":"e","d":"Isotope","e":"Iodine127"}</v>
    <v>en-US</v>
    <v>Atom</v>
  </rv>
  <rv s="0">
    <v>1073742080</v>
    <v>iodine-128</v>
    <v>wjson{"t":"e","d":"Isotope","e":"Iodine128"}</v>
    <v>en-US</v>
    <v>Atom</v>
  </rv>
  <rv s="0">
    <v>1073742080</v>
    <v>iodine-129</v>
    <v>wjson{"t":"e","d":"Isotope","e":"Iodine129"}</v>
    <v>en-US</v>
    <v>Atom</v>
  </rv>
  <rv s="0">
    <v>1073742080</v>
    <v>iodine-130</v>
    <v>wjson{"t":"e","d":"Isotope","e":"Iodine130"}</v>
    <v>en-US</v>
    <v>Atom</v>
  </rv>
  <rv s="0">
    <v>1073742080</v>
    <v>iodine-131</v>
    <v>wjson{"t":"e","d":"Isotope","e":"Iodine131"}</v>
    <v>en-US</v>
    <v>Atom</v>
  </rv>
  <rv s="0">
    <v>1073742080</v>
    <v>iodine-132</v>
    <v>wjson{"t":"e","d":"Isotope","e":"Iodine132"}</v>
    <v>en-US</v>
    <v>Atom</v>
  </rv>
  <rv s="0">
    <v>1073742080</v>
    <v>iodine-133</v>
    <v>wjson{"t":"e","d":"Isotope","e":"Iodine133"}</v>
    <v>en-US</v>
    <v>Atom</v>
  </rv>
  <rv s="0">
    <v>1073742080</v>
    <v>iodine-134</v>
    <v>wjson{"t":"e","d":"Isotope","e":"Iodine134"}</v>
    <v>en-US</v>
    <v>Atom</v>
  </rv>
  <rv s="0">
    <v>1073742080</v>
    <v>iodine-135</v>
    <v>wjson{"t":"e","d":"Isotope","e":"Iodine135"}</v>
    <v>en-US</v>
    <v>Atom</v>
  </rv>
  <rv s="0">
    <v>1073742080</v>
    <v>iodine-136</v>
    <v>wjson{"t":"e","d":"Isotope","e":"Iodine136"}</v>
    <v>en-US</v>
    <v>Atom</v>
  </rv>
  <rv s="0">
    <v>1073742080</v>
    <v>iodine-137</v>
    <v>wjson{"t":"e","d":"Isotope","e":"Iodine137"}</v>
    <v>en-US</v>
    <v>Atom</v>
  </rv>
  <rv s="0">
    <v>1073742080</v>
    <v>iodine-138</v>
    <v>wjson{"t":"e","d":"Isotope","e":"Iodine138"}</v>
    <v>en-US</v>
    <v>Atom</v>
  </rv>
  <rv s="0">
    <v>1073742080</v>
    <v>iodine-139</v>
    <v>wjson{"t":"e","d":"Isotope","e":"Iodine139"}</v>
    <v>en-US</v>
    <v>Atom</v>
  </rv>
  <rv s="0">
    <v>1073742080</v>
    <v>iodine-140</v>
    <v>wjson{"t":"e","d":"Isotope","e":"Iodine140"}</v>
    <v>en-US</v>
    <v>Atom</v>
  </rv>
  <rv s="0">
    <v>1073742080</v>
    <v>iodine-141</v>
    <v>wjson{"t":"e","d":"Isotope","e":"Iodine141"}</v>
    <v>en-US</v>
    <v>Atom</v>
  </rv>
  <rv s="0">
    <v>1073742080</v>
    <v>iodine-142</v>
    <v>wjson{"t":"e","d":"Isotope","e":"Iodine142"}</v>
    <v>en-US</v>
    <v>Atom</v>
  </rv>
  <rv s="0">
    <v>1073742080</v>
    <v>iodine-143</v>
    <v>wjson{"t":"e","d":"Isotope","e":"Iodine143"}</v>
    <v>en-US</v>
    <v>Atom</v>
  </rv>
  <rv s="0">
    <v>1073742080</v>
    <v>iodine-144</v>
    <v>wjson{"t":"e","d":"Isotope","e":"Iodine144"}</v>
    <v>en-US</v>
    <v>Atom</v>
  </rv>
  <rv s="2">
    <v>421</v>
  </rv>
  <rv s="1">
    <fb>718.02</fb>
    <v>27</v>
  </rv>
  <rv s="1">
    <fb>471.02</fb>
    <v>27</v>
  </rv>
  <rv s="1">
    <fb>981.03</fb>
    <v>27</v>
  </rv>
  <rv s="2">
    <v>422</v>
  </rv>
  <rv s="1">
    <fb>-4.4999999999999998E-9</fb>
    <v>30</v>
  </rv>
  <rv s="1">
    <fb>113.7</fb>
    <v>29</v>
  </rv>
  <rv s="1">
    <fb>2.4999999999997897E-5</fb>
    <v>70</v>
  </rv>
  <rv s="1">
    <fb>-1.14E-9</fb>
    <v>30</v>
  </rv>
  <rv s="4">
    <v>145</v>
    <v>10</v>
    <v>32</v>
    <v>1</v>
    <v>periodic table location</v>
  </rv>
  <rv s="2">
    <v>423</v>
  </rv>
  <rv s="2">
    <v>424</v>
  </rv>
  <rv s="1">
    <fb>-2.2199999999999998E-5</fb>
    <v>28</v>
  </rv>
  <rv s="39">
    <v>#VALUE!</v>
    <v>en-US</v>
    <v>wjson{"t":"e","d":"Element","e":"Iodine"}</v>
    <v>1073742080</v>
    <v>1</v>
    <v>143</v>
    <v>149</v>
    <v>iodine</v>
    <v>8</v>
    <v>9</v>
    <v>Atom</v>
    <v>10</v>
    <v>145</v>
    <v>24</v>
    <v>5770</v>
    <v>3</v>
    <v>5771</v>
    <v>I</v>
    <v>p</v>
    <v>5772</v>
    <v>CAS7553-56-2</v>
    <v>3907</v>
    <v>5773</v>
    <v>5774</v>
    <v>5776</v>
    <v>2257</v>
    <v>1811</v>
    <v>3220</v>
    <v>5777</v>
    <v>5778</v>
    <v>2517</v>
    <v>3965</v>
    <v>5779</v>
    <v>2925</v>
    <v>5817</v>
    <v>235</v>
    <v>5821</v>
    <v>5822</v>
    <v>5823</v>
    <v>5824</v>
    <v>5825</v>
    <v>iodine</v>
    <v>3</v>
    <v>4212</v>
    <v>2293</v>
    <v>5826</v>
    <v>2808</v>
    <v>5827</v>
    <v>iodine</v>
    <v>2287</v>
    <v>5828</v>
    <v>2395</v>
    <v>4873</v>
    <v>5829</v>
    <v>Iodine is a chemical element with the symbol I and atomic number 53.</v>
    <v>element</v>
  </rv>
  <rv s="0">
    <v>1073742080</v>
    <v>xenon</v>
    <v>wjson{"t":"e","d":"Element","e":"Xenon"}</v>
    <v>en-US</v>
    <v>Atom</v>
  </rv>
  <rv s="1">
    <fb>131.29300000000001</fb>
    <v>25</v>
  </rv>
  <rv s="1">
    <fb>54</fb>
    <v>26</v>
  </rv>
  <rv s="1">
    <fb>108</fb>
    <v>26</v>
  </rv>
  <rv s="1">
    <fb>-108</fb>
    <v>26</v>
  </rv>
  <rv s="1">
    <fb>2.0000000000000001E-9</fb>
    <v>97</v>
  </rv>
  <rv s="1">
    <fb>5.8999999999999999E-3</fb>
    <v>66</v>
  </rv>
  <rv s="3">
    <v>146</v>
    <v>10</v>
    <v>0</v>
    <v>image of xenon</v>
  </rv>
  <rv s="0">
    <v>1073742080</v>
    <v>xenon-110</v>
    <v>wjson{"t":"e","d":"Isotope","e":"Xenon110"}</v>
    <v>en-US</v>
    <v>Atom</v>
  </rv>
  <rv s="0">
    <v>1073742080</v>
    <v>xenon-111</v>
    <v>wjson{"t":"e","d":"Isotope","e":"Xenon111"}</v>
    <v>en-US</v>
    <v>Atom</v>
  </rv>
  <rv s="0">
    <v>1073742080</v>
    <v>xenon-112</v>
    <v>wjson{"t":"e","d":"Isotope","e":"Xenon112"}</v>
    <v>en-US</v>
    <v>Atom</v>
  </rv>
  <rv s="0">
    <v>1073742080</v>
    <v>xenon-113</v>
    <v>wjson{"t":"e","d":"Isotope","e":"Xenon113"}</v>
    <v>en-US</v>
    <v>Atom</v>
  </rv>
  <rv s="0">
    <v>1073742080</v>
    <v>xenon-114</v>
    <v>wjson{"t":"e","d":"Isotope","e":"Xenon114"}</v>
    <v>en-US</v>
    <v>Atom</v>
  </rv>
  <rv s="0">
    <v>1073742080</v>
    <v>xenon-115</v>
    <v>wjson{"t":"e","d":"Isotope","e":"Xenon115"}</v>
    <v>en-US</v>
    <v>Atom</v>
  </rv>
  <rv s="0">
    <v>1073742080</v>
    <v>xenon-116</v>
    <v>wjson{"t":"e","d":"Isotope","e":"Xenon116"}</v>
    <v>en-US</v>
    <v>Atom</v>
  </rv>
  <rv s="0">
    <v>1073742080</v>
    <v>xenon-117</v>
    <v>wjson{"t":"e","d":"Isotope","e":"Xenon117"}</v>
    <v>en-US</v>
    <v>Atom</v>
  </rv>
  <rv s="0">
    <v>1073742080</v>
    <v>xenon-118</v>
    <v>wjson{"t":"e","d":"Isotope","e":"Xenon118"}</v>
    <v>en-US</v>
    <v>Atom</v>
  </rv>
  <rv s="0">
    <v>1073742080</v>
    <v>xenon-119</v>
    <v>wjson{"t":"e","d":"Isotope","e":"Xenon119"}</v>
    <v>en-US</v>
    <v>Atom</v>
  </rv>
  <rv s="0">
    <v>1073742080</v>
    <v>xenon-120</v>
    <v>wjson{"t":"e","d":"Isotope","e":"Xenon120"}</v>
    <v>en-US</v>
    <v>Atom</v>
  </rv>
  <rv s="0">
    <v>1073742080</v>
    <v>xenon-121</v>
    <v>wjson{"t":"e","d":"Isotope","e":"Xenon121"}</v>
    <v>en-US</v>
    <v>Atom</v>
  </rv>
  <rv s="0">
    <v>1073742080</v>
    <v>xenon-122</v>
    <v>wjson{"t":"e","d":"Isotope","e":"Xenon122"}</v>
    <v>en-US</v>
    <v>Atom</v>
  </rv>
  <rv s="0">
    <v>1073742080</v>
    <v>xenon-123</v>
    <v>wjson{"t":"e","d":"Isotope","e":"Xenon123"}</v>
    <v>en-US</v>
    <v>Atom</v>
  </rv>
  <rv s="0">
    <v>1073742080</v>
    <v>xenon-124</v>
    <v>wjson{"t":"e","d":"Isotope","e":"Xenon124"}</v>
    <v>en-US</v>
    <v>Atom</v>
  </rv>
  <rv s="0">
    <v>1073742080</v>
    <v>xenon-125</v>
    <v>wjson{"t":"e","d":"Isotope","e":"Xenon125"}</v>
    <v>en-US</v>
    <v>Atom</v>
  </rv>
  <rv s="0">
    <v>1073742080</v>
    <v>xenon-126</v>
    <v>wjson{"t":"e","d":"Isotope","e":"Xenon126"}</v>
    <v>en-US</v>
    <v>Atom</v>
  </rv>
  <rv s="0">
    <v>1073742080</v>
    <v>xenon-127</v>
    <v>wjson{"t":"e","d":"Isotope","e":"Xenon127"}</v>
    <v>en-US</v>
    <v>Atom</v>
  </rv>
  <rv s="0">
    <v>1073742080</v>
    <v>xenon-128</v>
    <v>wjson{"t":"e","d":"Isotope","e":"Xenon128"}</v>
    <v>en-US</v>
    <v>Atom</v>
  </rv>
  <rv s="0">
    <v>1073742080</v>
    <v>xenon-129</v>
    <v>wjson{"t":"e","d":"Isotope","e":"Xenon129"}</v>
    <v>en-US</v>
    <v>Atom</v>
  </rv>
  <rv s="0">
    <v>1073742080</v>
    <v>xenon-130</v>
    <v>wjson{"t":"e","d":"Isotope","e":"Xenon130"}</v>
    <v>en-US</v>
    <v>Atom</v>
  </rv>
  <rv s="0">
    <v>1073742080</v>
    <v>xenon-131</v>
    <v>wjson{"t":"e","d":"Isotope","e":"Xenon131"}</v>
    <v>en-US</v>
    <v>Atom</v>
  </rv>
  <rv s="0">
    <v>1073742080</v>
    <v>xenon-132</v>
    <v>wjson{"t":"e","d":"Isotope","e":"Xenon132"}</v>
    <v>en-US</v>
    <v>Atom</v>
  </rv>
  <rv s="0">
    <v>1073742080</v>
    <v>xenon-133</v>
    <v>wjson{"t":"e","d":"Isotope","e":"Xenon133"}</v>
    <v>en-US</v>
    <v>Atom</v>
  </rv>
  <rv s="0">
    <v>1073742080</v>
    <v>xenon-134</v>
    <v>wjson{"t":"e","d":"Isotope","e":"Xenon134"}</v>
    <v>en-US</v>
    <v>Atom</v>
  </rv>
  <rv s="0">
    <v>1073742080</v>
    <v>xenon-135</v>
    <v>wjson{"t":"e","d":"Isotope","e":"Xenon135"}</v>
    <v>en-US</v>
    <v>Atom</v>
  </rv>
  <rv s="0">
    <v>1073742080</v>
    <v>xenon-136</v>
    <v>wjson{"t":"e","d":"Isotope","e":"Xenon136"}</v>
    <v>en-US</v>
    <v>Atom</v>
  </rv>
  <rv s="0">
    <v>1073742080</v>
    <v>xenon-137</v>
    <v>wjson{"t":"e","d":"Isotope","e":"Xenon137"}</v>
    <v>en-US</v>
    <v>Atom</v>
  </rv>
  <rv s="0">
    <v>1073742080</v>
    <v>xenon-138</v>
    <v>wjson{"t":"e","d":"Isotope","e":"Xenon138"}</v>
    <v>en-US</v>
    <v>Atom</v>
  </rv>
  <rv s="0">
    <v>1073742080</v>
    <v>xenon-139</v>
    <v>wjson{"t":"e","d":"Isotope","e":"Xenon139"}</v>
    <v>en-US</v>
    <v>Atom</v>
  </rv>
  <rv s="0">
    <v>1073742080</v>
    <v>xenon-140</v>
    <v>wjson{"t":"e","d":"Isotope","e":"Xenon140"}</v>
    <v>en-US</v>
    <v>Atom</v>
  </rv>
  <rv s="0">
    <v>1073742080</v>
    <v>xenon-141</v>
    <v>wjson{"t":"e","d":"Isotope","e":"Xenon141"}</v>
    <v>en-US</v>
    <v>Atom</v>
  </rv>
  <rv s="0">
    <v>1073742080</v>
    <v>xenon-142</v>
    <v>wjson{"t":"e","d":"Isotope","e":"Xenon142"}</v>
    <v>en-US</v>
    <v>Atom</v>
  </rv>
  <rv s="0">
    <v>1073742080</v>
    <v>xenon-143</v>
    <v>wjson{"t":"e","d":"Isotope","e":"Xenon143"}</v>
    <v>en-US</v>
    <v>Atom</v>
  </rv>
  <rv s="0">
    <v>1073742080</v>
    <v>xenon-144</v>
    <v>wjson{"t":"e","d":"Isotope","e":"Xenon144"}</v>
    <v>en-US</v>
    <v>Atom</v>
  </rv>
  <rv s="0">
    <v>1073742080</v>
    <v>xenon-145</v>
    <v>wjson{"t":"e","d":"Isotope","e":"Xenon145"}</v>
    <v>en-US</v>
    <v>Atom</v>
  </rv>
  <rv s="0">
    <v>1073742080</v>
    <v>xenon-146</v>
    <v>wjson{"t":"e","d":"Isotope","e":"Xenon146"}</v>
    <v>en-US</v>
    <v>Atom</v>
  </rv>
  <rv s="0">
    <v>1073742080</v>
    <v>xenon-147</v>
    <v>wjson{"t":"e","d":"Isotope","e":"Xenon147"}</v>
    <v>en-US</v>
    <v>Atom</v>
  </rv>
  <rv s="2">
    <v>425</v>
  </rv>
  <rv s="1">
    <fb>620.23</fb>
    <v>27</v>
  </rv>
  <rv s="2">
    <v>426</v>
  </rv>
  <rv s="1">
    <fb>-4.2999999999999996E-9</fb>
    <v>30</v>
  </rv>
  <rv s="1">
    <fb>-111.8</fb>
    <v>29</v>
  </rv>
  <rv s="1">
    <fb>-5.6500000000000001E-10</fb>
    <v>33</v>
  </rv>
  <rv s="1">
    <fb>5.0000000000000003E-10</fb>
    <v>30</v>
  </rv>
  <rv s="4">
    <v>147</v>
    <v>10</v>
    <v>32</v>
    <v>1</v>
    <v>periodic table location</v>
  </rv>
  <rv s="2">
    <v>427</v>
  </rv>
  <rv s="2">
    <v>428</v>
  </rv>
  <rv s="1">
    <fb>216</fb>
    <v>26</v>
  </rv>
  <rv s="1">
    <fb>-2.5399999999999999E-8</fb>
    <v>97</v>
  </rv>
  <rv s="40">
    <v>#VALUE!</v>
    <v>en-US</v>
    <v>wjson{"t":"e","d":"Element","e":"Xenon"}</v>
    <v>1073742080</v>
    <v>1</v>
    <v>150</v>
    <v>151</v>
    <v>xenon</v>
    <v>8</v>
    <v>9</v>
    <v>Atom</v>
    <v>10</v>
    <v>152</v>
    <v>24</v>
    <v>5832</v>
    <v>5833</v>
    <v>5834</v>
    <v>Xe</v>
    <v>p</v>
    <v>5835</v>
    <v>CAS7440-63-3</v>
    <v>245</v>
    <v>5836</v>
    <v>5837</v>
    <v>2564</v>
    <v>11</v>
    <v>1898</v>
    <v>221</v>
    <v>2406</v>
    <v>222</v>
    <v>5838</v>
    <v>224</v>
    <v>5877</v>
    <v>235</v>
    <v>5879</v>
    <v>5880</v>
    <v>5881</v>
    <v>5882</v>
    <v>xenon</v>
    <v>5833</v>
    <v>5883</v>
    <v>2293</v>
    <v>5884</v>
    <v>5885</v>
    <v>xenon</v>
    <v>4329</v>
    <v>5886</v>
    <v>2349</v>
    <v>5887</v>
    <v>5888</v>
    <v>Xenon is a chemical element with the symbol Xe and atomic number 54. It is a colorless, dense, odorless noble gas found in Earth's atmosphere in trace amounts.</v>
    <v>element</v>
  </rv>
  <rv s="0">
    <v>1073742080</v>
    <v>cesium</v>
    <v>wjson{"t":"e","d":"Element","e":"Cesium"}</v>
    <v>en-US</v>
    <v>Atom</v>
  </rv>
  <rv s="1">
    <fb>132.90545195999999</fb>
    <v>75</v>
  </rv>
  <rv s="1">
    <fb>55</fb>
    <v>26</v>
  </rv>
  <rv s="1">
    <fb>298</fb>
    <v>26</v>
  </rv>
  <rv s="1">
    <fb>671</fb>
    <v>26</v>
  </rv>
  <rv s="1">
    <fb>244</fb>
    <v>26</v>
  </rv>
  <rv s="1">
    <fb>1.879</fb>
    <v>25</v>
  </rv>
  <rv s="1">
    <fb>45.5</fb>
    <v>29</v>
  </rv>
  <rv s="1">
    <fb>0.79</fb>
    <v>27</v>
  </rv>
  <rv s="3">
    <v>148</v>
    <v>10</v>
    <v>0</v>
    <v>image of cesium</v>
  </rv>
  <rv s="0">
    <v>1073742080</v>
    <v>cesium-112</v>
    <v>wjson{"t":"e","d":"Isotope","e":"Cesium112"}</v>
    <v>en-US</v>
    <v>Atom</v>
  </rv>
  <rv s="0">
    <v>1073742080</v>
    <v>cesium-113</v>
    <v>wjson{"t":"e","d":"Isotope","e":"Cesium113"}</v>
    <v>en-US</v>
    <v>Atom</v>
  </rv>
  <rv s="0">
    <v>1073742080</v>
    <v>cesium-114</v>
    <v>wjson{"t":"e","d":"Isotope","e":"Cesium114"}</v>
    <v>en-US</v>
    <v>Atom</v>
  </rv>
  <rv s="0">
    <v>1073742080</v>
    <v>cesium-115</v>
    <v>wjson{"t":"e","d":"Isotope","e":"Cesium115"}</v>
    <v>en-US</v>
    <v>Atom</v>
  </rv>
  <rv s="0">
    <v>1073742080</v>
    <v>cesium-116</v>
    <v>wjson{"t":"e","d":"Isotope","e":"Cesium116"}</v>
    <v>en-US</v>
    <v>Atom</v>
  </rv>
  <rv s="0">
    <v>1073742080</v>
    <v>cesium-117</v>
    <v>wjson{"t":"e","d":"Isotope","e":"Cesium117"}</v>
    <v>en-US</v>
    <v>Atom</v>
  </rv>
  <rv s="0">
    <v>1073742080</v>
    <v>cesium-118</v>
    <v>wjson{"t":"e","d":"Isotope","e":"Cesium118"}</v>
    <v>en-US</v>
    <v>Atom</v>
  </rv>
  <rv s="0">
    <v>1073742080</v>
    <v>cesium-119</v>
    <v>wjson{"t":"e","d":"Isotope","e":"Cesium119"}</v>
    <v>en-US</v>
    <v>Atom</v>
  </rv>
  <rv s="0">
    <v>1073742080</v>
    <v>cesium-120</v>
    <v>wjson{"t":"e","d":"Isotope","e":"Cesium120"}</v>
    <v>en-US</v>
    <v>Atom</v>
  </rv>
  <rv s="0">
    <v>1073742080</v>
    <v>cesium-121</v>
    <v>wjson{"t":"e","d":"Isotope","e":"Cesium121"}</v>
    <v>en-US</v>
    <v>Atom</v>
  </rv>
  <rv s="0">
    <v>1073742080</v>
    <v>cesium-122</v>
    <v>wjson{"t":"e","d":"Isotope","e":"Cesium122"}</v>
    <v>en-US</v>
    <v>Atom</v>
  </rv>
  <rv s="0">
    <v>1073742080</v>
    <v>cesium-123</v>
    <v>wjson{"t":"e","d":"Isotope","e":"Cesium123"}</v>
    <v>en-US</v>
    <v>Atom</v>
  </rv>
  <rv s="0">
    <v>1073742080</v>
    <v>cesium-124</v>
    <v>wjson{"t":"e","d":"Isotope","e":"Cesium124"}</v>
    <v>en-US</v>
    <v>Atom</v>
  </rv>
  <rv s="0">
    <v>1073742080</v>
    <v>cesium-125</v>
    <v>wjson{"t":"e","d":"Isotope","e":"Cesium125"}</v>
    <v>en-US</v>
    <v>Atom</v>
  </rv>
  <rv s="0">
    <v>1073742080</v>
    <v>cesium-126</v>
    <v>wjson{"t":"e","d":"Isotope","e":"Cesium126"}</v>
    <v>en-US</v>
    <v>Atom</v>
  </rv>
  <rv s="0">
    <v>1073742080</v>
    <v>cesium-127</v>
    <v>wjson{"t":"e","d":"Isotope","e":"Cesium127"}</v>
    <v>en-US</v>
    <v>Atom</v>
  </rv>
  <rv s="0">
    <v>1073742080</v>
    <v>cesium-128</v>
    <v>wjson{"t":"e","d":"Isotope","e":"Cesium128"}</v>
    <v>en-US</v>
    <v>Atom</v>
  </rv>
  <rv s="0">
    <v>1073742080</v>
    <v>cesium-129</v>
    <v>wjson{"t":"e","d":"Isotope","e":"Cesium129"}</v>
    <v>en-US</v>
    <v>Atom</v>
  </rv>
  <rv s="0">
    <v>1073742080</v>
    <v>cesium-130</v>
    <v>wjson{"t":"e","d":"Isotope","e":"Cesium130"}</v>
    <v>en-US</v>
    <v>Atom</v>
  </rv>
  <rv s="0">
    <v>1073742080</v>
    <v>cesium-131</v>
    <v>wjson{"t":"e","d":"Isotope","e":"Cesium131"}</v>
    <v>en-US</v>
    <v>Atom</v>
  </rv>
  <rv s="0">
    <v>1073742080</v>
    <v>cesium-132</v>
    <v>wjson{"t":"e","d":"Isotope","e":"Cesium132"}</v>
    <v>en-US</v>
    <v>Atom</v>
  </rv>
  <rv s="0">
    <v>1073742080</v>
    <v>cesium-133</v>
    <v>wjson{"t":"e","d":"Isotope","e":"Cesium133"}</v>
    <v>en-US</v>
    <v>Atom</v>
  </rv>
  <rv s="0">
    <v>1073742080</v>
    <v>cesium-134</v>
    <v>wjson{"t":"e","d":"Isotope","e":"Cesium134"}</v>
    <v>en-US</v>
    <v>Atom</v>
  </rv>
  <rv s="0">
    <v>1073742080</v>
    <v>cesium-135</v>
    <v>wjson{"t":"e","d":"Isotope","e":"Cesium135"}</v>
    <v>en-US</v>
    <v>Atom</v>
  </rv>
  <rv s="0">
    <v>1073742080</v>
    <v>cesium-136</v>
    <v>wjson{"t":"e","d":"Isotope","e":"Cesium136"}</v>
    <v>en-US</v>
    <v>Atom</v>
  </rv>
  <rv s="0">
    <v>1073742080</v>
    <v>cesium-137</v>
    <v>wjson{"t":"e","d":"Isotope","e":"Cesium137"}</v>
    <v>en-US</v>
    <v>Atom</v>
  </rv>
  <rv s="0">
    <v>1073742080</v>
    <v>cesium-138</v>
    <v>wjson{"t":"e","d":"Isotope","e":"Cesium138"}</v>
    <v>en-US</v>
    <v>Atom</v>
  </rv>
  <rv s="0">
    <v>1073742080</v>
    <v>cesium-139</v>
    <v>wjson{"t":"e","d":"Isotope","e":"Cesium139"}</v>
    <v>en-US</v>
    <v>Atom</v>
  </rv>
  <rv s="0">
    <v>1073742080</v>
    <v>cesium-140</v>
    <v>wjson{"t":"e","d":"Isotope","e":"Cesium140"}</v>
    <v>en-US</v>
    <v>Atom</v>
  </rv>
  <rv s="0">
    <v>1073742080</v>
    <v>cesium-141</v>
    <v>wjson{"t":"e","d":"Isotope","e":"Cesium141"}</v>
    <v>en-US</v>
    <v>Atom</v>
  </rv>
  <rv s="0">
    <v>1073742080</v>
    <v>cesium-142</v>
    <v>wjson{"t":"e","d":"Isotope","e":"Cesium142"}</v>
    <v>en-US</v>
    <v>Atom</v>
  </rv>
  <rv s="0">
    <v>1073742080</v>
    <v>cesium-143</v>
    <v>wjson{"t":"e","d":"Isotope","e":"Cesium143"}</v>
    <v>en-US</v>
    <v>Atom</v>
  </rv>
  <rv s="0">
    <v>1073742080</v>
    <v>cesium-144</v>
    <v>wjson{"t":"e","d":"Isotope","e":"Cesium144"}</v>
    <v>en-US</v>
    <v>Atom</v>
  </rv>
  <rv s="0">
    <v>1073742080</v>
    <v>cesium-145</v>
    <v>wjson{"t":"e","d":"Isotope","e":"Cesium145"}</v>
    <v>en-US</v>
    <v>Atom</v>
  </rv>
  <rv s="0">
    <v>1073742080</v>
    <v>cesium-146</v>
    <v>wjson{"t":"e","d":"Isotope","e":"Cesium146"}</v>
    <v>en-US</v>
    <v>Atom</v>
  </rv>
  <rv s="0">
    <v>1073742080</v>
    <v>cesium-147</v>
    <v>wjson{"t":"e","d":"Isotope","e":"Cesium147"}</v>
    <v>en-US</v>
    <v>Atom</v>
  </rv>
  <rv s="0">
    <v>1073742080</v>
    <v>cesium-148</v>
    <v>wjson{"t":"e","d":"Isotope","e":"Cesium148"}</v>
    <v>en-US</v>
    <v>Atom</v>
  </rv>
  <rv s="0">
    <v>1073742080</v>
    <v>cesium-149</v>
    <v>wjson{"t":"e","d":"Isotope","e":"Cesium149"}</v>
    <v>en-US</v>
    <v>Atom</v>
  </rv>
  <rv s="0">
    <v>1073742080</v>
    <v>cesium-150</v>
    <v>wjson{"t":"e","d":"Isotope","e":"Cesium150"}</v>
    <v>en-US</v>
    <v>Atom</v>
  </rv>
  <rv s="0">
    <v>1073742080</v>
    <v>cesium-151</v>
    <v>wjson{"t":"e","d":"Isotope","e":"Cesium151"}</v>
    <v>en-US</v>
    <v>Atom</v>
  </rv>
  <rv s="2">
    <v>429</v>
  </rv>
  <rv s="1">
    <fb>614.1</fb>
    <v>29</v>
  </rv>
  <rv s="2">
    <v>430</v>
  </rv>
  <rv s="1">
    <fb>2.7999999999999998E-9</fb>
    <v>30</v>
  </rv>
  <rv s="1">
    <fb>28.44</fb>
    <v>27</v>
  </rv>
  <rv s="1">
    <fb>3.7200000000000001E-10</fb>
    <v>33</v>
  </rv>
  <rv s="1">
    <fb>4.999999999997411E-8</fb>
    <v>77</v>
  </rv>
  <rv s="4">
    <v>149</v>
    <v>10</v>
    <v>32</v>
    <v>1</v>
    <v>periodic table location</v>
  </rv>
  <rv s="2">
    <v>431</v>
  </rv>
  <rv s="1">
    <fb>8.0000000000012787E-8</fb>
    <v>77</v>
  </rv>
  <rv s="2">
    <v>432</v>
  </rv>
  <rv s="1">
    <fb>5.2599999999999869E-6</fb>
    <v>75</v>
  </rv>
  <rv s="22">
    <v>#VALUE!</v>
    <v>en-US</v>
    <v>wjson{"t":"e","d":"Element","e":"Cesium"}</v>
    <v>1073742080</v>
    <v>1</v>
    <v>106</v>
    <v>107</v>
    <v>cesium</v>
    <v>8</v>
    <v>9</v>
    <v>Atom</v>
    <v>10</v>
    <v>108</v>
    <v>24</v>
    <v>5891</v>
    <v>5892</v>
    <v>5893</v>
    <v>Cs</v>
    <v>s</v>
    <v>5894</v>
    <v>CAS7440-46-2</v>
    <v>5895</v>
    <v>2251</v>
    <v>5896</v>
    <v>4636</v>
    <v>1490</v>
    <v>1860</v>
    <v>3239</v>
    <v>5897</v>
    <v>5898</v>
    <v>2</v>
    <v>4067</v>
    <v>5899</v>
    <v>2217</v>
    <v>5940</v>
    <v>235</v>
    <v>5942</v>
    <v>5943</v>
    <v>5944</v>
    <v>5274</v>
    <v>5945</v>
    <v>cesium</v>
    <v>5892</v>
    <v>5946</v>
    <v>2349</v>
    <v>5947</v>
    <v>3278</v>
    <v>4451</v>
    <v>5948</v>
    <v>cesium</v>
    <v>5949</v>
    <v>5950</v>
    <v>2</v>
    <v>5951</v>
    <v>Caesium (IUPAC spelling) (also spelled cesium in American English) is a chemical element with the symbol Cs and atomic number 55.</v>
    <v>element</v>
  </rv>
  <rv s="0">
    <v>1073742080</v>
    <v>barium</v>
    <v>wjson{"t":"e","d":"Element","e":"Barium"}</v>
    <v>en-US</v>
    <v>Atom</v>
  </rv>
  <rv s="1">
    <fb>137.327</fb>
    <v>25</v>
  </rv>
  <rv s="1">
    <fb>253</fb>
    <v>26</v>
  </rv>
  <rv s="1">
    <fb>1870</fb>
    <v>26</v>
  </rv>
  <rv s="1">
    <fb>215</fb>
    <v>26</v>
  </rv>
  <rv s="1">
    <fb>3.4000000000000002E-2</fb>
    <v>25</v>
  </rv>
  <rv s="1">
    <fb>3.51</fb>
    <v>25</v>
  </rv>
  <rv s="1">
    <fb>2900000</fb>
    <v>26</v>
  </rv>
  <rv s="1">
    <fb>13.95</fb>
    <v>27</v>
  </rv>
  <rv s="1">
    <fb>0.89</fb>
    <v>27</v>
  </rv>
  <rv s="3">
    <v>150</v>
    <v>10</v>
    <v>0</v>
    <v>image of barium</v>
  </rv>
  <rv s="0">
    <v>1073742080</v>
    <v>barium-114</v>
    <v>wjson{"t":"e","d":"Isotope","e":"Barium114"}</v>
    <v>en-US</v>
    <v>Atom</v>
  </rv>
  <rv s="0">
    <v>1073742080</v>
    <v>barium-115</v>
    <v>wjson{"t":"e","d":"Isotope","e":"Barium115"}</v>
    <v>en-US</v>
    <v>Atom</v>
  </rv>
  <rv s="0">
    <v>1073742080</v>
    <v>barium-116</v>
    <v>wjson{"t":"e","d":"Isotope","e":"Barium116"}</v>
    <v>en-US</v>
    <v>Atom</v>
  </rv>
  <rv s="0">
    <v>1073742080</v>
    <v>barium-117</v>
    <v>wjson{"t":"e","d":"Isotope","e":"Barium117"}</v>
    <v>en-US</v>
    <v>Atom</v>
  </rv>
  <rv s="0">
    <v>1073742080</v>
    <v>barium-118</v>
    <v>wjson{"t":"e","d":"Isotope","e":"Barium118"}</v>
    <v>en-US</v>
    <v>Atom</v>
  </rv>
  <rv s="0">
    <v>1073742080</v>
    <v>barium-119</v>
    <v>wjson{"t":"e","d":"Isotope","e":"Barium119"}</v>
    <v>en-US</v>
    <v>Atom</v>
  </rv>
  <rv s="0">
    <v>1073742080</v>
    <v>barium-120</v>
    <v>wjson{"t":"e","d":"Isotope","e":"Barium120"}</v>
    <v>en-US</v>
    <v>Atom</v>
  </rv>
  <rv s="0">
    <v>1073742080</v>
    <v>barium-121</v>
    <v>wjson{"t":"e","d":"Isotope","e":"Barium121"}</v>
    <v>en-US</v>
    <v>Atom</v>
  </rv>
  <rv s="0">
    <v>1073742080</v>
    <v>barium-122</v>
    <v>wjson{"t":"e","d":"Isotope","e":"Barium122"}</v>
    <v>en-US</v>
    <v>Atom</v>
  </rv>
  <rv s="0">
    <v>1073742080</v>
    <v>barium-123</v>
    <v>wjson{"t":"e","d":"Isotope","e":"Barium123"}</v>
    <v>en-US</v>
    <v>Atom</v>
  </rv>
  <rv s="0">
    <v>1073742080</v>
    <v>barium-124</v>
    <v>wjson{"t":"e","d":"Isotope","e":"Barium124"}</v>
    <v>en-US</v>
    <v>Atom</v>
  </rv>
  <rv s="0">
    <v>1073742080</v>
    <v>barium-125</v>
    <v>wjson{"t":"e","d":"Isotope","e":"Barium125"}</v>
    <v>en-US</v>
    <v>Atom</v>
  </rv>
  <rv s="0">
    <v>1073742080</v>
    <v>barium-126</v>
    <v>wjson{"t":"e","d":"Isotope","e":"Barium126"}</v>
    <v>en-US</v>
    <v>Atom</v>
  </rv>
  <rv s="0">
    <v>1073742080</v>
    <v>barium-127</v>
    <v>wjson{"t":"e","d":"Isotope","e":"Barium127"}</v>
    <v>en-US</v>
    <v>Atom</v>
  </rv>
  <rv s="0">
    <v>1073742080</v>
    <v>barium-128</v>
    <v>wjson{"t":"e","d":"Isotope","e":"Barium128"}</v>
    <v>en-US</v>
    <v>Atom</v>
  </rv>
  <rv s="0">
    <v>1073742080</v>
    <v>barium-129</v>
    <v>wjson{"t":"e","d":"Isotope","e":"Barium129"}</v>
    <v>en-US</v>
    <v>Atom</v>
  </rv>
  <rv s="0">
    <v>1073742080</v>
    <v>barium-130</v>
    <v>wjson{"t":"e","d":"Isotope","e":"Barium130"}</v>
    <v>en-US</v>
    <v>Atom</v>
  </rv>
  <rv s="0">
    <v>1073742080</v>
    <v>barium-131</v>
    <v>wjson{"t":"e","d":"Isotope","e":"Barium131"}</v>
    <v>en-US</v>
    <v>Atom</v>
  </rv>
  <rv s="0">
    <v>1073742080</v>
    <v>barium-132</v>
    <v>wjson{"t":"e","d":"Isotope","e":"Barium132"}</v>
    <v>en-US</v>
    <v>Atom</v>
  </rv>
  <rv s="0">
    <v>1073742080</v>
    <v>barium-133</v>
    <v>wjson{"t":"e","d":"Isotope","e":"Barium133"}</v>
    <v>en-US</v>
    <v>Atom</v>
  </rv>
  <rv s="0">
    <v>1073742080</v>
    <v>barium-134</v>
    <v>wjson{"t":"e","d":"Isotope","e":"Barium134"}</v>
    <v>en-US</v>
    <v>Atom</v>
  </rv>
  <rv s="0">
    <v>1073742080</v>
    <v>barium-135</v>
    <v>wjson{"t":"e","d":"Isotope","e":"Barium135"}</v>
    <v>en-US</v>
    <v>Atom</v>
  </rv>
  <rv s="0">
    <v>1073742080</v>
    <v>barium-136</v>
    <v>wjson{"t":"e","d":"Isotope","e":"Barium136"}</v>
    <v>en-US</v>
    <v>Atom</v>
  </rv>
  <rv s="0">
    <v>1073742080</v>
    <v>barium-137</v>
    <v>wjson{"t":"e","d":"Isotope","e":"Barium137"}</v>
    <v>en-US</v>
    <v>Atom</v>
  </rv>
  <rv s="0">
    <v>1073742080</v>
    <v>barium-138</v>
    <v>wjson{"t":"e","d":"Isotope","e":"Barium138"}</v>
    <v>en-US</v>
    <v>Atom</v>
  </rv>
  <rv s="0">
    <v>1073742080</v>
    <v>barium-139</v>
    <v>wjson{"t":"e","d":"Isotope","e":"Barium139"}</v>
    <v>en-US</v>
    <v>Atom</v>
  </rv>
  <rv s="0">
    <v>1073742080</v>
    <v>barium-140</v>
    <v>wjson{"t":"e","d":"Isotope","e":"Barium140"}</v>
    <v>en-US</v>
    <v>Atom</v>
  </rv>
  <rv s="0">
    <v>1073742080</v>
    <v>barium-141</v>
    <v>wjson{"t":"e","d":"Isotope","e":"Barium141"}</v>
    <v>en-US</v>
    <v>Atom</v>
  </rv>
  <rv s="0">
    <v>1073742080</v>
    <v>barium-142</v>
    <v>wjson{"t":"e","d":"Isotope","e":"Barium142"}</v>
    <v>en-US</v>
    <v>Atom</v>
  </rv>
  <rv s="0">
    <v>1073742080</v>
    <v>barium-143</v>
    <v>wjson{"t":"e","d":"Isotope","e":"Barium143"}</v>
    <v>en-US</v>
    <v>Atom</v>
  </rv>
  <rv s="0">
    <v>1073742080</v>
    <v>barium-144</v>
    <v>wjson{"t":"e","d":"Isotope","e":"Barium144"}</v>
    <v>en-US</v>
    <v>Atom</v>
  </rv>
  <rv s="0">
    <v>1073742080</v>
    <v>barium-145</v>
    <v>wjson{"t":"e","d":"Isotope","e":"Barium145"}</v>
    <v>en-US</v>
    <v>Atom</v>
  </rv>
  <rv s="0">
    <v>1073742080</v>
    <v>barium-146</v>
    <v>wjson{"t":"e","d":"Isotope","e":"Barium146"}</v>
    <v>en-US</v>
    <v>Atom</v>
  </rv>
  <rv s="0">
    <v>1073742080</v>
    <v>barium-147</v>
    <v>wjson{"t":"e","d":"Isotope","e":"Barium147"}</v>
    <v>en-US</v>
    <v>Atom</v>
  </rv>
  <rv s="0">
    <v>1073742080</v>
    <v>barium-148</v>
    <v>wjson{"t":"e","d":"Isotope","e":"Barium148"}</v>
    <v>en-US</v>
    <v>Atom</v>
  </rv>
  <rv s="0">
    <v>1073742080</v>
    <v>barium-149</v>
    <v>wjson{"t":"e","d":"Isotope","e":"Barium149"}</v>
    <v>en-US</v>
    <v>Atom</v>
  </rv>
  <rv s="0">
    <v>1073742080</v>
    <v>barium-150</v>
    <v>wjson{"t":"e","d":"Isotope","e":"Barium150"}</v>
    <v>en-US</v>
    <v>Atom</v>
  </rv>
  <rv s="0">
    <v>1073742080</v>
    <v>barium-151</v>
    <v>wjson{"t":"e","d":"Isotope","e":"Barium151"}</v>
    <v>en-US</v>
    <v>Atom</v>
  </rv>
  <rv s="0">
    <v>1073742080</v>
    <v>barium-152</v>
    <v>wjson{"t":"e","d":"Isotope","e":"Barium152"}</v>
    <v>en-US</v>
    <v>Atom</v>
  </rv>
  <rv s="0">
    <v>1073742080</v>
    <v>barium-153</v>
    <v>wjson{"t":"e","d":"Isotope","e":"Barium153"}</v>
    <v>en-US</v>
    <v>Atom</v>
  </rv>
  <rv s="2">
    <v>433</v>
  </rv>
  <rv s="1">
    <fb>502.8</fb>
    <v>29</v>
  </rv>
  <rv s="2">
    <v>434</v>
  </rv>
  <rv s="1">
    <fb>1.13E-8</fb>
    <v>30</v>
  </rv>
  <rv s="1">
    <fb>727</fb>
    <v>26</v>
  </rv>
  <rv s="1">
    <fb>2.7000000000000109E-4</fb>
    <v>67</v>
  </rv>
  <rv s="1">
    <fb>1.552E-9</fb>
    <v>33</v>
  </rv>
  <rv s="4">
    <v>151</v>
    <v>10</v>
    <v>32</v>
    <v>1</v>
    <v>periodic table location</v>
  </rv>
  <rv s="1">
    <fb>3.499999999999814E-7</fb>
    <v>33</v>
  </rv>
  <rv s="2">
    <v>435</v>
  </rv>
  <rv s="2">
    <v>436</v>
  </rv>
  <rv s="1">
    <fb>3.966000000000001E-5</fb>
    <v>75</v>
  </rv>
  <rv s="22">
    <v>#VALUE!</v>
    <v>en-US</v>
    <v>wjson{"t":"e","d":"Element","e":"Barium"}</v>
    <v>1073742080</v>
    <v>1</v>
    <v>106</v>
    <v>107</v>
    <v>barium</v>
    <v>8</v>
    <v>9</v>
    <v>Atom</v>
    <v>10</v>
    <v>108</v>
    <v>24</v>
    <v>5954</v>
    <v>2396</v>
    <v>5955</v>
    <v>Ba</v>
    <v>s</v>
    <v>5956</v>
    <v>CAS7440-39-3</v>
    <v>5957</v>
    <v>5958</v>
    <v>5959</v>
    <v>2605</v>
    <v>11</v>
    <v>1808</v>
    <v>5960</v>
    <v>5961</v>
    <v>5962</v>
    <v>209</v>
    <v>4269</v>
    <v>5963</v>
    <v>2217</v>
    <v>6004</v>
    <v>235</v>
    <v>6006</v>
    <v>6007</v>
    <v>6008</v>
    <v>6009</v>
    <v>6010</v>
    <v>barium</v>
    <v>2396</v>
    <v>2215</v>
    <v>2349</v>
    <v>6011</v>
    <v>6012</v>
    <v>4802</v>
    <v>6013</v>
    <v>barium</v>
    <v>4329</v>
    <v>6014</v>
    <v>209</v>
    <v>6015</v>
    <v>Barium is a chemical element with the symbol Ba and atomic number 56. It is the fifth element in group 2 and is a soft, silvery alkaline earth metal. Because of its high chemical reactivity, barium is never found in nature as a free element.</v>
    <v>element</v>
  </rv>
  <rv s="0">
    <v>1073742080</v>
    <v>hafnium</v>
    <v>wjson{"t":"e","d":"Element","e":"Hafnium"}</v>
    <v>en-US</v>
    <v>Atom</v>
  </rv>
  <rv s="1">
    <fb>178.49</fb>
    <v>27</v>
  </rv>
  <rv s="1">
    <fb>4603</fb>
    <v>26</v>
  </rv>
  <rv s="1">
    <fb>3.300000000000026E-4</fb>
    <v>67</v>
  </rv>
  <rv s="1">
    <fb>13.31</fb>
    <v>25</v>
  </rv>
  <rv s="0">
    <v>-1610612480</v>
    <v>Dirk Coster</v>
    <v>wjson{"t":"e","d":"Person","e":"DirkCoster::mgzf2"}</v>
    <v>en-US</v>
    <v>NotablePeople</v>
  </rv>
  <rv s="0">
    <v>-1610612480</v>
    <v>Georg von Hevesy</v>
    <v>wjson{"t":"e","d":"Person","e":"GeorgVonHevesy::5qwbm"}</v>
    <v>en-US</v>
    <v>NotablePeople</v>
  </rv>
  <rv s="2">
    <v>437</v>
  </rv>
  <rv s="2">
    <v>438</v>
  </rv>
  <rv s="3">
    <v>152</v>
    <v>10</v>
    <v>0</v>
    <v>image of hafnium</v>
  </rv>
  <rv s="0">
    <v>1073742080</v>
    <v>hafnium-153</v>
    <v>wjson{"t":"e","d":"Isotope","e":"Hafnium153"}</v>
    <v>en-US</v>
    <v>Atom</v>
  </rv>
  <rv s="0">
    <v>1073742080</v>
    <v>hafnium-154</v>
    <v>wjson{"t":"e","d":"Isotope","e":"Hafnium154"}</v>
    <v>en-US</v>
    <v>Atom</v>
  </rv>
  <rv s="0">
    <v>1073742080</v>
    <v>hafnium-155</v>
    <v>wjson{"t":"e","d":"Isotope","e":"Hafnium155"}</v>
    <v>en-US</v>
    <v>Atom</v>
  </rv>
  <rv s="0">
    <v>1073742080</v>
    <v>hafnium-156</v>
    <v>wjson{"t":"e","d":"Isotope","e":"Hafnium156"}</v>
    <v>en-US</v>
    <v>Atom</v>
  </rv>
  <rv s="0">
    <v>1073742080</v>
    <v>hafnium-157</v>
    <v>wjson{"t":"e","d":"Isotope","e":"Hafnium157"}</v>
    <v>en-US</v>
    <v>Atom</v>
  </rv>
  <rv s="0">
    <v>1073742080</v>
    <v>hafnium-158</v>
    <v>wjson{"t":"e","d":"Isotope","e":"Hafnium158"}</v>
    <v>en-US</v>
    <v>Atom</v>
  </rv>
  <rv s="0">
    <v>1073742080</v>
    <v>hafnium-159</v>
    <v>wjson{"t":"e","d":"Isotope","e":"Hafnium159"}</v>
    <v>en-US</v>
    <v>Atom</v>
  </rv>
  <rv s="0">
    <v>1073742080</v>
    <v>hafnium-160</v>
    <v>wjson{"t":"e","d":"Isotope","e":"Hafnium160"}</v>
    <v>en-US</v>
    <v>Atom</v>
  </rv>
  <rv s="0">
    <v>1073742080</v>
    <v>hafnium-161</v>
    <v>wjson{"t":"e","d":"Isotope","e":"Hafnium161"}</v>
    <v>en-US</v>
    <v>Atom</v>
  </rv>
  <rv s="0">
    <v>1073742080</v>
    <v>hafnium-162</v>
    <v>wjson{"t":"e","d":"Isotope","e":"Hafnium162"}</v>
    <v>en-US</v>
    <v>Atom</v>
  </rv>
  <rv s="0">
    <v>1073742080</v>
    <v>hafnium-163</v>
    <v>wjson{"t":"e","d":"Isotope","e":"Hafnium163"}</v>
    <v>en-US</v>
    <v>Atom</v>
  </rv>
  <rv s="0">
    <v>1073742080</v>
    <v>hafnium-164</v>
    <v>wjson{"t":"e","d":"Isotope","e":"Hafnium164"}</v>
    <v>en-US</v>
    <v>Atom</v>
  </rv>
  <rv s="0">
    <v>1073742080</v>
    <v>hafnium-165</v>
    <v>wjson{"t":"e","d":"Isotope","e":"Hafnium165"}</v>
    <v>en-US</v>
    <v>Atom</v>
  </rv>
  <rv s="0">
    <v>1073742080</v>
    <v>hafnium-166</v>
    <v>wjson{"t":"e","d":"Isotope","e":"Hafnium166"}</v>
    <v>en-US</v>
    <v>Atom</v>
  </rv>
  <rv s="0">
    <v>1073742080</v>
    <v>hafnium-167</v>
    <v>wjson{"t":"e","d":"Isotope","e":"Hafnium167"}</v>
    <v>en-US</v>
    <v>Atom</v>
  </rv>
  <rv s="0">
    <v>1073742080</v>
    <v>hafnium-168</v>
    <v>wjson{"t":"e","d":"Isotope","e":"Hafnium168"}</v>
    <v>en-US</v>
    <v>Atom</v>
  </rv>
  <rv s="0">
    <v>1073742080</v>
    <v>hafnium-169</v>
    <v>wjson{"t":"e","d":"Isotope","e":"Hafnium169"}</v>
    <v>en-US</v>
    <v>Atom</v>
  </rv>
  <rv s="0">
    <v>1073742080</v>
    <v>hafnium-170</v>
    <v>wjson{"t":"e","d":"Isotope","e":"Hafnium170"}</v>
    <v>en-US</v>
    <v>Atom</v>
  </rv>
  <rv s="0">
    <v>1073742080</v>
    <v>hafnium-171</v>
    <v>wjson{"t":"e","d":"Isotope","e":"Hafnium171"}</v>
    <v>en-US</v>
    <v>Atom</v>
  </rv>
  <rv s="0">
    <v>1073742080</v>
    <v>hafnium-172</v>
    <v>wjson{"t":"e","d":"Isotope","e":"Hafnium172"}</v>
    <v>en-US</v>
    <v>Atom</v>
  </rv>
  <rv s="0">
    <v>1073742080</v>
    <v>hafnium-173</v>
    <v>wjson{"t":"e","d":"Isotope","e":"Hafnium173"}</v>
    <v>en-US</v>
    <v>Atom</v>
  </rv>
  <rv s="0">
    <v>1073742080</v>
    <v>hafnium-174</v>
    <v>wjson{"t":"e","d":"Isotope","e":"Hafnium174"}</v>
    <v>en-US</v>
    <v>Atom</v>
  </rv>
  <rv s="0">
    <v>1073742080</v>
    <v>hafnium-175</v>
    <v>wjson{"t":"e","d":"Isotope","e":"Hafnium175"}</v>
    <v>en-US</v>
    <v>Atom</v>
  </rv>
  <rv s="0">
    <v>1073742080</v>
    <v>hafnium-176</v>
    <v>wjson{"t":"e","d":"Isotope","e":"Hafnium176"}</v>
    <v>en-US</v>
    <v>Atom</v>
  </rv>
  <rv s="0">
    <v>1073742080</v>
    <v>hafnium-177</v>
    <v>wjson{"t":"e","d":"Isotope","e":"Hafnium177"}</v>
    <v>en-US</v>
    <v>Atom</v>
  </rv>
  <rv s="0">
    <v>1073742080</v>
    <v>hafnium-178</v>
    <v>wjson{"t":"e","d":"Isotope","e":"Hafnium178"}</v>
    <v>en-US</v>
    <v>Atom</v>
  </rv>
  <rv s="0">
    <v>1073742080</v>
    <v>hafnium-179</v>
    <v>wjson{"t":"e","d":"Isotope","e":"Hafnium179"}</v>
    <v>en-US</v>
    <v>Atom</v>
  </rv>
  <rv s="0">
    <v>1073742080</v>
    <v>hafnium-180</v>
    <v>wjson{"t":"e","d":"Isotope","e":"Hafnium180"}</v>
    <v>en-US</v>
    <v>Atom</v>
  </rv>
  <rv s="0">
    <v>1073742080</v>
    <v>hafnium-181</v>
    <v>wjson{"t":"e","d":"Isotope","e":"Hafnium181"}</v>
    <v>en-US</v>
    <v>Atom</v>
  </rv>
  <rv s="0">
    <v>1073742080</v>
    <v>hafnium-182</v>
    <v>wjson{"t":"e","d":"Isotope","e":"Hafnium182"}</v>
    <v>en-US</v>
    <v>Atom</v>
  </rv>
  <rv s="0">
    <v>1073742080</v>
    <v>hafnium-183</v>
    <v>wjson{"t":"e","d":"Isotope","e":"Hafnium183"}</v>
    <v>en-US</v>
    <v>Atom</v>
  </rv>
  <rv s="0">
    <v>1073742080</v>
    <v>hafnium-184</v>
    <v>wjson{"t":"e","d":"Isotope","e":"Hafnium184"}</v>
    <v>en-US</v>
    <v>Atom</v>
  </rv>
  <rv s="0">
    <v>1073742080</v>
    <v>hafnium-185</v>
    <v>wjson{"t":"e","d":"Isotope","e":"Hafnium185"}</v>
    <v>en-US</v>
    <v>Atom</v>
  </rv>
  <rv s="0">
    <v>1073742080</v>
    <v>hafnium-186</v>
    <v>wjson{"t":"e","d":"Isotope","e":"Hafnium186"}</v>
    <v>en-US</v>
    <v>Atom</v>
  </rv>
  <rv s="0">
    <v>1073742080</v>
    <v>hafnium-187</v>
    <v>wjson{"t":"e","d":"Isotope","e":"Hafnium187"}</v>
    <v>en-US</v>
    <v>Atom</v>
  </rv>
  <rv s="0">
    <v>1073742080</v>
    <v>hafnium-188</v>
    <v>wjson{"t":"e","d":"Isotope","e":"Hafnium188"}</v>
    <v>en-US</v>
    <v>Atom</v>
  </rv>
  <rv s="2">
    <v>439</v>
  </rv>
  <rv s="1">
    <fb>319.64</fb>
    <v>27</v>
  </rv>
  <rv s="1">
    <fb>505.11</fb>
    <v>27</v>
  </rv>
  <rv s="2">
    <v>440</v>
  </rv>
  <rv s="1">
    <fb>5.3000000000000003E-9</fb>
    <v>30</v>
  </rv>
  <rv s="1">
    <fb>2233</fb>
    <v>26</v>
  </rv>
  <rv s="1">
    <fb>1.7000000000001985E-5</fb>
    <v>70</v>
  </rv>
  <rv s="1">
    <fb>9.4600000000000004E-10</fb>
    <v>33</v>
  </rv>
  <rv s="1">
    <fb>8.0000000000000003E-10</fb>
    <v>30</v>
  </rv>
  <rv s="4">
    <v>153</v>
    <v>10</v>
    <v>32</v>
    <v>1</v>
    <v>periodic table location</v>
  </rv>
  <rv s="2">
    <v>441</v>
  </rv>
  <rv s="2">
    <v>442</v>
  </rv>
  <rv s="1">
    <fb>7.0499999999999979E-5</fb>
    <v>28</v>
  </rv>
  <rv s="31">
    <v>#VALUE!</v>
    <v>en-US</v>
    <v>wjson{"t":"e","d":"Element","e":"Hafnium"}</v>
    <v>1073742080</v>
    <v>1</v>
    <v>128</v>
    <v>129</v>
    <v>hafnium</v>
    <v>8</v>
    <v>9</v>
    <v>Atom</v>
    <v>10</v>
    <v>130</v>
    <v>24</v>
    <v>6018</v>
    <v>2809</v>
    <v>1583</v>
    <v>Hf</v>
    <v>d</v>
    <v>6019</v>
    <v>CAS7440-58-6</v>
    <v>2966</v>
    <v>6020</v>
    <v>6021</v>
    <v>6024</v>
    <v>6025</v>
    <v>1923</v>
    <v>4401</v>
    <v>221</v>
    <v>4157</v>
    <v>2247</v>
    <v>6026</v>
    <v>16</v>
    <v>6063</v>
    <v>27</v>
    <v>6066</v>
    <v>6067</v>
    <v>6068</v>
    <v>6069</v>
    <v>6070</v>
    <v>hafnium</v>
    <v>2809</v>
    <v>6071</v>
    <v>2349</v>
    <v>6072</v>
    <v>4449</v>
    <v>3220</v>
    <v>6073</v>
    <v>hafnium</v>
    <v>5113</v>
    <v>6074</v>
    <v>2247</v>
    <v>6075</v>
    <v>Hafnium is a chemical element with the symbol Hf and atomic number 72. A lustrous, silvery gray, tetravalent transition metal, hafnium chemically resembles zirconium and is found in many zirconium minerals.</v>
    <v>element</v>
  </rv>
  <rv s="0">
    <v>1073742080</v>
    <v>tantalum</v>
    <v>wjson{"t":"e","d":"Element","e":"Tantalum"}</v>
    <v>en-US</v>
    <v>Atom</v>
  </rv>
  <rv s="1">
    <fb>180.94788</fb>
    <v>67</v>
  </rv>
  <rv s="1">
    <fb>73</fb>
    <v>26</v>
  </rv>
  <rv s="1">
    <fb>5458</fb>
    <v>26</v>
  </rv>
  <rv s="1">
    <fb>16.649999999999999</fb>
    <v>25</v>
  </rv>
  <rv s="3">
    <v>154</v>
    <v>10</v>
    <v>0</v>
    <v>image of tantalum</v>
  </rv>
  <rv s="0">
    <v>1073742080</v>
    <v>tantalum-155</v>
    <v>wjson{"t":"e","d":"Isotope","e":"Tantalum155"}</v>
    <v>en-US</v>
    <v>Atom</v>
  </rv>
  <rv s="0">
    <v>1073742080</v>
    <v>tantalum-156</v>
    <v>wjson{"t":"e","d":"Isotope","e":"Tantalum156"}</v>
    <v>en-US</v>
    <v>Atom</v>
  </rv>
  <rv s="0">
    <v>1073742080</v>
    <v>tantalum-157</v>
    <v>wjson{"t":"e","d":"Isotope","e":"Tantalum157"}</v>
    <v>en-US</v>
    <v>Atom</v>
  </rv>
  <rv s="0">
    <v>1073742080</v>
    <v>tantalum-158</v>
    <v>wjson{"t":"e","d":"Isotope","e":"Tantalum158"}</v>
    <v>en-US</v>
    <v>Atom</v>
  </rv>
  <rv s="0">
    <v>1073742080</v>
    <v>tantalum-159</v>
    <v>wjson{"t":"e","d":"Isotope","e":"Tantalum159"}</v>
    <v>en-US</v>
    <v>Atom</v>
  </rv>
  <rv s="0">
    <v>1073742080</v>
    <v>tantalum-160</v>
    <v>wjson{"t":"e","d":"Isotope","e":"Tantalum160"}</v>
    <v>en-US</v>
    <v>Atom</v>
  </rv>
  <rv s="0">
    <v>1073742080</v>
    <v>tantalum-161</v>
    <v>wjson{"t":"e","d":"Isotope","e":"Tantalum161"}</v>
    <v>en-US</v>
    <v>Atom</v>
  </rv>
  <rv s="0">
    <v>1073742080</v>
    <v>tantalum-162</v>
    <v>wjson{"t":"e","d":"Isotope","e":"Tantalum162"}</v>
    <v>en-US</v>
    <v>Atom</v>
  </rv>
  <rv s="0">
    <v>1073742080</v>
    <v>tantalum-163</v>
    <v>wjson{"t":"e","d":"Isotope","e":"Tantalum163"}</v>
    <v>en-US</v>
    <v>Atom</v>
  </rv>
  <rv s="0">
    <v>1073742080</v>
    <v>tantalum-164</v>
    <v>wjson{"t":"e","d":"Isotope","e":"Tantalum164"}</v>
    <v>en-US</v>
    <v>Atom</v>
  </rv>
  <rv s="0">
    <v>1073742080</v>
    <v>tantalum-165</v>
    <v>wjson{"t":"e","d":"Isotope","e":"Tantalum165"}</v>
    <v>en-US</v>
    <v>Atom</v>
  </rv>
  <rv s="0">
    <v>1073742080</v>
    <v>tantalum-166</v>
    <v>wjson{"t":"e","d":"Isotope","e":"Tantalum166"}</v>
    <v>en-US</v>
    <v>Atom</v>
  </rv>
  <rv s="0">
    <v>1073742080</v>
    <v>tantalum-167</v>
    <v>wjson{"t":"e","d":"Isotope","e":"Tantalum167"}</v>
    <v>en-US</v>
    <v>Atom</v>
  </rv>
  <rv s="0">
    <v>1073742080</v>
    <v>tantalum-168</v>
    <v>wjson{"t":"e","d":"Isotope","e":"Tantalum168"}</v>
    <v>en-US</v>
    <v>Atom</v>
  </rv>
  <rv s="0">
    <v>1073742080</v>
    <v>tantalum-169</v>
    <v>wjson{"t":"e","d":"Isotope","e":"Tantalum169"}</v>
    <v>en-US</v>
    <v>Atom</v>
  </rv>
  <rv s="0">
    <v>1073742080</v>
    <v>tantalum-170</v>
    <v>wjson{"t":"e","d":"Isotope","e":"Tantalum170"}</v>
    <v>en-US</v>
    <v>Atom</v>
  </rv>
  <rv s="0">
    <v>1073742080</v>
    <v>tantalum-171</v>
    <v>wjson{"t":"e","d":"Isotope","e":"Tantalum171"}</v>
    <v>en-US</v>
    <v>Atom</v>
  </rv>
  <rv s="0">
    <v>1073742080</v>
    <v>tantalum-172</v>
    <v>wjson{"t":"e","d":"Isotope","e":"Tantalum172"}</v>
    <v>en-US</v>
    <v>Atom</v>
  </rv>
  <rv s="0">
    <v>1073742080</v>
    <v>tantalum-173</v>
    <v>wjson{"t":"e","d":"Isotope","e":"Tantalum173"}</v>
    <v>en-US</v>
    <v>Atom</v>
  </rv>
  <rv s="0">
    <v>1073742080</v>
    <v>tantalum-174</v>
    <v>wjson{"t":"e","d":"Isotope","e":"Tantalum174"}</v>
    <v>en-US</v>
    <v>Atom</v>
  </rv>
  <rv s="0">
    <v>1073742080</v>
    <v>tantalum-175</v>
    <v>wjson{"t":"e","d":"Isotope","e":"Tantalum175"}</v>
    <v>en-US</v>
    <v>Atom</v>
  </rv>
  <rv s="0">
    <v>1073742080</v>
    <v>tantalum-176</v>
    <v>wjson{"t":"e","d":"Isotope","e":"Tantalum176"}</v>
    <v>en-US</v>
    <v>Atom</v>
  </rv>
  <rv s="0">
    <v>1073742080</v>
    <v>tantalum-177</v>
    <v>wjson{"t":"e","d":"Isotope","e":"Tantalum177"}</v>
    <v>en-US</v>
    <v>Atom</v>
  </rv>
  <rv s="0">
    <v>1073742080</v>
    <v>tantalum-178</v>
    <v>wjson{"t":"e","d":"Isotope","e":"Tantalum178"}</v>
    <v>en-US</v>
    <v>Atom</v>
  </rv>
  <rv s="0">
    <v>1073742080</v>
    <v>tantalum-179</v>
    <v>wjson{"t":"e","d":"Isotope","e":"Tantalum179"}</v>
    <v>en-US</v>
    <v>Atom</v>
  </rv>
  <rv s="0">
    <v>1073742080</v>
    <v>tantalum-180</v>
    <v>wjson{"t":"e","d":"Isotope","e":"Tantalum180"}</v>
    <v>en-US</v>
    <v>Atom</v>
  </rv>
  <rv s="0">
    <v>1073742080</v>
    <v>tantalum-181</v>
    <v>wjson{"t":"e","d":"Isotope","e":"Tantalum181"}</v>
    <v>en-US</v>
    <v>Atom</v>
  </rv>
  <rv s="0">
    <v>1073742080</v>
    <v>tantalum-182</v>
    <v>wjson{"t":"e","d":"Isotope","e":"Tantalum182"}</v>
    <v>en-US</v>
    <v>Atom</v>
  </rv>
  <rv s="0">
    <v>1073742080</v>
    <v>tantalum-183</v>
    <v>wjson{"t":"e","d":"Isotope","e":"Tantalum183"}</v>
    <v>en-US</v>
    <v>Atom</v>
  </rv>
  <rv s="0">
    <v>1073742080</v>
    <v>tantalum-184</v>
    <v>wjson{"t":"e","d":"Isotope","e":"Tantalum184"}</v>
    <v>en-US</v>
    <v>Atom</v>
  </rv>
  <rv s="0">
    <v>1073742080</v>
    <v>tantalum-185</v>
    <v>wjson{"t":"e","d":"Isotope","e":"Tantalum185"}</v>
    <v>en-US</v>
    <v>Atom</v>
  </rv>
  <rv s="0">
    <v>1073742080</v>
    <v>tantalum-186</v>
    <v>wjson{"t":"e","d":"Isotope","e":"Tantalum186"}</v>
    <v>en-US</v>
    <v>Atom</v>
  </rv>
  <rv s="0">
    <v>1073742080</v>
    <v>tantalum-187</v>
    <v>wjson{"t":"e","d":"Isotope","e":"Tantalum187"}</v>
    <v>en-US</v>
    <v>Atom</v>
  </rv>
  <rv s="0">
    <v>1073742080</v>
    <v>tantalum-188</v>
    <v>wjson{"t":"e","d":"Isotope","e":"Tantalum188"}</v>
    <v>en-US</v>
    <v>Atom</v>
  </rv>
  <rv s="0">
    <v>1073742080</v>
    <v>tantalum-189</v>
    <v>wjson{"t":"e","d":"Isotope","e":"Tantalum189"}</v>
    <v>en-US</v>
    <v>Atom</v>
  </rv>
  <rv s="0">
    <v>1073742080</v>
    <v>tantalum-190</v>
    <v>wjson{"t":"e","d":"Isotope","e":"Tantalum190"}</v>
    <v>en-US</v>
    <v>Atom</v>
  </rv>
  <rv s="2">
    <v>443</v>
  </rv>
  <rv s="1">
    <fb>330.13</fb>
    <v>27</v>
  </rv>
  <rv s="2">
    <v>444</v>
  </rv>
  <rv s="1">
    <fb>1.07E-8</fb>
    <v>30</v>
  </rv>
  <rv s="1">
    <fb>3017</fb>
    <v>26</v>
  </rv>
  <rv s="1">
    <fb>1.9359999999999999E-9</fb>
    <v>33</v>
  </rv>
  <rv s="4">
    <v>155</v>
    <v>10</v>
    <v>32</v>
    <v>1</v>
    <v>periodic table location</v>
  </rv>
  <rv s="2">
    <v>445</v>
  </rv>
  <rv s="2">
    <v>446</v>
  </rv>
  <rv s="1">
    <fb>1.7819999999999999E-4</fb>
    <v>28</v>
  </rv>
  <rv s="47">
    <v>#VALUE!</v>
    <v>en-US</v>
    <v>wjson{"t":"e","d":"Element","e":"Tantalum"}</v>
    <v>1073742080</v>
    <v>1</v>
    <v>167</v>
    <v>168</v>
    <v>tantalum</v>
    <v>8</v>
    <v>9</v>
    <v>Atom</v>
    <v>10</v>
    <v>169</v>
    <v>24</v>
    <v>6078</v>
    <v>6079</v>
    <v>2865</v>
    <v>Ta</v>
    <v>d</v>
    <v>6080</v>
    <v>CAS7440-25-7</v>
    <v>2390</v>
    <v>2233</v>
    <v>6081</v>
    <v>4878</v>
    <v>11</v>
    <v>1802</v>
    <v>4696</v>
    <v>5</v>
    <v>2381</v>
    <v>2293</v>
    <v>6082</v>
    <v>2217</v>
    <v>6119</v>
    <v>235</v>
    <v>6121</v>
    <v>6122</v>
    <v>6123</v>
    <v>4067</v>
    <v>6124</v>
    <v>tantalum</v>
    <v>6079</v>
    <v>2636</v>
    <v>2349</v>
    <v>6125</v>
    <v>3949</v>
    <v>6126</v>
    <v>tantalum</v>
    <v>4104</v>
    <v>6127</v>
    <v>2293</v>
    <v>6128</v>
    <v>Tantalum is a chemical element with the symbol Ta and atomic number 73. Previously known as tantalium, it is named after Tantalus, a villain from Greek mythology.</v>
    <v>element</v>
  </rv>
  <rv s="0">
    <v>1073742080</v>
    <v>tungsten</v>
    <v>wjson{"t":"e","d":"Element","e":"Tungsten"}</v>
    <v>en-US</v>
    <v>Atom</v>
  </rv>
  <rv s="1">
    <fb>183.84</fb>
    <v>27</v>
  </rv>
  <rv s="1">
    <fb>74</fb>
    <v>26</v>
  </rv>
  <rv s="1">
    <fb>5555</fb>
    <v>26</v>
  </rv>
  <rv s="1">
    <fb>162</fb>
    <v>26</v>
  </rv>
  <rv s="1">
    <fb>19.25</fb>
    <v>25</v>
  </rv>
  <rv s="0">
    <v>-1610612480</v>
    <v>Juan José D'Elhuyar</v>
    <v>wjson{"t":"e","d":"Person","e":"JuanJoseElhuyar::dsj2y"}</v>
    <v>en-US</v>
    <v>NotablePeople</v>
  </rv>
  <rv s="0">
    <v>-1610612480</v>
    <v>Fausto Elhuyar</v>
    <v>wjson{"t":"e","d":"Person","e":"FaustoElhuyar::4z6c4"}</v>
    <v>en-US</v>
    <v>NotablePeople</v>
  </rv>
  <rv s="2">
    <v>447</v>
  </rv>
  <rv s="2">
    <v>448</v>
  </rv>
  <rv s="1">
    <fb>78.599999999999994</fb>
    <v>29</v>
  </rv>
  <rv s="1">
    <fb>2.36</fb>
    <v>27</v>
  </rv>
  <rv s="3">
    <v>156</v>
    <v>10</v>
    <v>0</v>
    <v>image of tungsten</v>
  </rv>
  <rv s="0">
    <v>1073742080</v>
    <v>tungsten-158</v>
    <v>wjson{"t":"e","d":"Isotope","e":"Tungsten158"}</v>
    <v>en-US</v>
    <v>Atom</v>
  </rv>
  <rv s="0">
    <v>1073742080</v>
    <v>tungsten-159</v>
    <v>wjson{"t":"e","d":"Isotope","e":"Tungsten159"}</v>
    <v>en-US</v>
    <v>Atom</v>
  </rv>
  <rv s="0">
    <v>1073742080</v>
    <v>tungsten-160</v>
    <v>wjson{"t":"e","d":"Isotope","e":"Tungsten160"}</v>
    <v>en-US</v>
    <v>Atom</v>
  </rv>
  <rv s="0">
    <v>1073742080</v>
    <v>tungsten-161</v>
    <v>wjson{"t":"e","d":"Isotope","e":"Tungsten161"}</v>
    <v>en-US</v>
    <v>Atom</v>
  </rv>
  <rv s="0">
    <v>1073742080</v>
    <v>tungsten-162</v>
    <v>wjson{"t":"e","d":"Isotope","e":"Tungsten162"}</v>
    <v>en-US</v>
    <v>Atom</v>
  </rv>
  <rv s="0">
    <v>1073742080</v>
    <v>tungsten-163</v>
    <v>wjson{"t":"e","d":"Isotope","e":"Tungsten163"}</v>
    <v>en-US</v>
    <v>Atom</v>
  </rv>
  <rv s="0">
    <v>1073742080</v>
    <v>tungsten-164</v>
    <v>wjson{"t":"e","d":"Isotope","e":"Tungsten164"}</v>
    <v>en-US</v>
    <v>Atom</v>
  </rv>
  <rv s="0">
    <v>1073742080</v>
    <v>tungsten-165</v>
    <v>wjson{"t":"e","d":"Isotope","e":"Tungsten165"}</v>
    <v>en-US</v>
    <v>Atom</v>
  </rv>
  <rv s="0">
    <v>1073742080</v>
    <v>tungsten-166</v>
    <v>wjson{"t":"e","d":"Isotope","e":"Tungsten166"}</v>
    <v>en-US</v>
    <v>Atom</v>
  </rv>
  <rv s="0">
    <v>1073742080</v>
    <v>tungsten-167</v>
    <v>wjson{"t":"e","d":"Isotope","e":"Tungsten167"}</v>
    <v>en-US</v>
    <v>Atom</v>
  </rv>
  <rv s="0">
    <v>1073742080</v>
    <v>tungsten-168</v>
    <v>wjson{"t":"e","d":"Isotope","e":"Tungsten168"}</v>
    <v>en-US</v>
    <v>Atom</v>
  </rv>
  <rv s="0">
    <v>1073742080</v>
    <v>tungsten-169</v>
    <v>wjson{"t":"e","d":"Isotope","e":"Tungsten169"}</v>
    <v>en-US</v>
    <v>Atom</v>
  </rv>
  <rv s="0">
    <v>1073742080</v>
    <v>tungsten-170</v>
    <v>wjson{"t":"e","d":"Isotope","e":"Tungsten170"}</v>
    <v>en-US</v>
    <v>Atom</v>
  </rv>
  <rv s="0">
    <v>1073742080</v>
    <v>tungsten-171</v>
    <v>wjson{"t":"e","d":"Isotope","e":"Tungsten171"}</v>
    <v>en-US</v>
    <v>Atom</v>
  </rv>
  <rv s="0">
    <v>1073742080</v>
    <v>tungsten-172</v>
    <v>wjson{"t":"e","d":"Isotope","e":"Tungsten172"}</v>
    <v>en-US</v>
    <v>Atom</v>
  </rv>
  <rv s="0">
    <v>1073742080</v>
    <v>tungsten-173</v>
    <v>wjson{"t":"e","d":"Isotope","e":"Tungsten173"}</v>
    <v>en-US</v>
    <v>Atom</v>
  </rv>
  <rv s="0">
    <v>1073742080</v>
    <v>tungsten-174</v>
    <v>wjson{"t":"e","d":"Isotope","e":"Tungsten174"}</v>
    <v>en-US</v>
    <v>Atom</v>
  </rv>
  <rv s="0">
    <v>1073742080</v>
    <v>tungsten-175</v>
    <v>wjson{"t":"e","d":"Isotope","e":"Tungsten175"}</v>
    <v>en-US</v>
    <v>Atom</v>
  </rv>
  <rv s="0">
    <v>1073742080</v>
    <v>tungsten-176</v>
    <v>wjson{"t":"e","d":"Isotope","e":"Tungsten176"}</v>
    <v>en-US</v>
    <v>Atom</v>
  </rv>
  <rv s="0">
    <v>1073742080</v>
    <v>tungsten-177</v>
    <v>wjson{"t":"e","d":"Isotope","e":"Tungsten177"}</v>
    <v>en-US</v>
    <v>Atom</v>
  </rv>
  <rv s="0">
    <v>1073742080</v>
    <v>tungsten-178</v>
    <v>wjson{"t":"e","d":"Isotope","e":"Tungsten178"}</v>
    <v>en-US</v>
    <v>Atom</v>
  </rv>
  <rv s="0">
    <v>1073742080</v>
    <v>tungsten-179</v>
    <v>wjson{"t":"e","d":"Isotope","e":"Tungsten179"}</v>
    <v>en-US</v>
    <v>Atom</v>
  </rv>
  <rv s="0">
    <v>1073742080</v>
    <v>tungsten-180</v>
    <v>wjson{"t":"e","d":"Isotope","e":"Tungsten180"}</v>
    <v>en-US</v>
    <v>Atom</v>
  </rv>
  <rv s="0">
    <v>1073742080</v>
    <v>tungsten-181</v>
    <v>wjson{"t":"e","d":"Isotope","e":"Tungsten181"}</v>
    <v>en-US</v>
    <v>Atom</v>
  </rv>
  <rv s="0">
    <v>1073742080</v>
    <v>tungsten-182</v>
    <v>wjson{"t":"e","d":"Isotope","e":"Tungsten182"}</v>
    <v>en-US</v>
    <v>Atom</v>
  </rv>
  <rv s="0">
    <v>1073742080</v>
    <v>tungsten-183</v>
    <v>wjson{"t":"e","d":"Isotope","e":"Tungsten183"}</v>
    <v>en-US</v>
    <v>Atom</v>
  </rv>
  <rv s="0">
    <v>1073742080</v>
    <v>tungsten-184</v>
    <v>wjson{"t":"e","d":"Isotope","e":"Tungsten184"}</v>
    <v>en-US</v>
    <v>Atom</v>
  </rv>
  <rv s="0">
    <v>1073742080</v>
    <v>tungsten-185</v>
    <v>wjson{"t":"e","d":"Isotope","e":"Tungsten185"}</v>
    <v>en-US</v>
    <v>Atom</v>
  </rv>
  <rv s="0">
    <v>1073742080</v>
    <v>tungsten-186</v>
    <v>wjson{"t":"e","d":"Isotope","e":"Tungsten186"}</v>
    <v>en-US</v>
    <v>Atom</v>
  </rv>
  <rv s="0">
    <v>1073742080</v>
    <v>tungsten-187</v>
    <v>wjson{"t":"e","d":"Isotope","e":"Tungsten187"}</v>
    <v>en-US</v>
    <v>Atom</v>
  </rv>
  <rv s="0">
    <v>1073742080</v>
    <v>tungsten-188</v>
    <v>wjson{"t":"e","d":"Isotope","e":"Tungsten188"}</v>
    <v>en-US</v>
    <v>Atom</v>
  </rv>
  <rv s="0">
    <v>1073742080</v>
    <v>tungsten-189</v>
    <v>wjson{"t":"e","d":"Isotope","e":"Tungsten189"}</v>
    <v>en-US</v>
    <v>Atom</v>
  </rv>
  <rv s="0">
    <v>1073742080</v>
    <v>tungsten-190</v>
    <v>wjson{"t":"e","d":"Isotope","e":"Tungsten190"}</v>
    <v>en-US</v>
    <v>Atom</v>
  </rv>
  <rv s="0">
    <v>1073742080</v>
    <v>tungsten-191</v>
    <v>wjson{"t":"e","d":"Isotope","e":"Tungsten191"}</v>
    <v>en-US</v>
    <v>Atom</v>
  </rv>
  <rv s="0">
    <v>1073742080</v>
    <v>tungsten-192</v>
    <v>wjson{"t":"e","d":"Isotope","e":"Tungsten192"}</v>
    <v>en-US</v>
    <v>Atom</v>
  </rv>
  <rv s="2">
    <v>449</v>
  </rv>
  <rv s="1">
    <fb>316.52</fb>
    <v>27</v>
  </rv>
  <rv s="2">
    <v>450</v>
  </rv>
  <rv s="1">
    <fb>4.5900000000000001E-9</fb>
    <v>30</v>
  </rv>
  <rv s="1">
    <fb>3422</fb>
    <v>26</v>
  </rv>
  <rv s="1">
    <fb>8.4399999999999998E-10</fb>
    <v>33</v>
  </rv>
  <rv s="4">
    <v>157</v>
    <v>10</v>
    <v>32</v>
    <v>1</v>
    <v>periodic table location</v>
  </rv>
  <rv s="2">
    <v>451</v>
  </rv>
  <rv s="2">
    <v>452</v>
  </rv>
  <rv s="1">
    <fb>8.839999999999998E-5</fb>
    <v>28</v>
  </rv>
  <rv s="31">
    <v>#VALUE!</v>
    <v>en-US</v>
    <v>wjson{"t":"e","d":"Element","e":"Tungsten"}</v>
    <v>1073742080</v>
    <v>1</v>
    <v>128</v>
    <v>129</v>
    <v>tungsten</v>
    <v>8</v>
    <v>9</v>
    <v>Atom</v>
    <v>10</v>
    <v>130</v>
    <v>24</v>
    <v>6131</v>
    <v>6132</v>
    <v>5411</v>
    <v>W</v>
    <v>d</v>
    <v>6133</v>
    <v>CAS7440-33-7</v>
    <v>6134</v>
    <v>4933</v>
    <v>6135</v>
    <v>6138</v>
    <v>6139</v>
    <v>1783</v>
    <v>4937</v>
    <v>6140</v>
    <v>6141</v>
    <v>2349</v>
    <v>6142</v>
    <v>2217</v>
    <v>6178</v>
    <v>235</v>
    <v>6180</v>
    <v>6181</v>
    <v>6182</v>
    <v>4680</v>
    <v>6183</v>
    <v>tungsten</v>
    <v>6132</v>
    <v>2591</v>
    <v>2349</v>
    <v>6184</v>
    <v>4981</v>
    <v>4925</v>
    <v>6185</v>
    <v>tungsten</v>
    <v>5946</v>
    <v>6186</v>
    <v>2349</v>
    <v>6187</v>
    <v>Tungsten, or wolfram, is a chemical element with the symbol W and atomic number 74. Tungsten is a rare metal found naturally on Earth almost exclusively combined with other elements in chemical compounds.</v>
    <v>element</v>
  </rv>
  <rv s="0">
    <v>1073742080</v>
    <v>rhenium</v>
    <v>wjson{"t":"e","d":"Element","e":"Rhenium"}</v>
    <v>en-US</v>
    <v>Atom</v>
  </rv>
  <rv s="1">
    <fb>186.20699999999999</fb>
    <v>25</v>
  </rv>
  <rv s="1">
    <fb>5596</fb>
    <v>26</v>
  </rv>
  <rv s="1">
    <fb>151</fb>
    <v>26</v>
  </rv>
  <rv s="1">
    <fb>2.5999999999997379E-7</fb>
    <v>75</v>
  </rv>
  <rv s="1">
    <fb>21.02</fb>
    <v>25</v>
  </rv>
  <rv s="0">
    <v>-1610612480</v>
    <v>Otto Berg</v>
    <v>wjson{"t":"e","d":"Person","e":"OttoBerg::df922"}</v>
    <v>en-US</v>
    <v>NotablePeople</v>
  </rv>
  <rv s="0">
    <v>-1610612480</v>
    <v>Walter Noddack</v>
    <v>wjson{"t":"e","d":"Person","e":"WalterNoddack::tp983"}</v>
    <v>en-US</v>
    <v>NotablePeople</v>
  </rv>
  <rv s="0">
    <v>-1610612480</v>
    <v>Ida Noddack</v>
    <v>wjson{"t":"e","d":"Person","e":"IdaNoddack::p7989"}</v>
    <v>en-US</v>
    <v>NotablePeople</v>
  </rv>
  <rv s="2">
    <v>453</v>
  </rv>
  <rv s="1">
    <fb>5600000</fb>
    <v>26</v>
  </rv>
  <rv s="1">
    <fb>14.5</fb>
    <v>29</v>
  </rv>
  <rv s="3">
    <v>158</v>
    <v>10</v>
    <v>0</v>
    <v>image of rhenium</v>
  </rv>
  <rv s="0">
    <v>1073742080</v>
    <v>rhenium-160</v>
    <v>wjson{"t":"e","d":"Isotope","e":"Rhenium160"}</v>
    <v>en-US</v>
    <v>Atom</v>
  </rv>
  <rv s="0">
    <v>1073742080</v>
    <v>rhenium-161</v>
    <v>wjson{"t":"e","d":"Isotope","e":"Rhenium161"}</v>
    <v>en-US</v>
    <v>Atom</v>
  </rv>
  <rv s="0">
    <v>1073742080</v>
    <v>rhenium-162</v>
    <v>wjson{"t":"e","d":"Isotope","e":"Rhenium162"}</v>
    <v>en-US</v>
    <v>Atom</v>
  </rv>
  <rv s="0">
    <v>1073742080</v>
    <v>rhenium-163</v>
    <v>wjson{"t":"e","d":"Isotope","e":"Rhenium163"}</v>
    <v>en-US</v>
    <v>Atom</v>
  </rv>
  <rv s="0">
    <v>1073742080</v>
    <v>rhenium-164</v>
    <v>wjson{"t":"e","d":"Isotope","e":"Rhenium164"}</v>
    <v>en-US</v>
    <v>Atom</v>
  </rv>
  <rv s="0">
    <v>1073742080</v>
    <v>rhenium-165</v>
    <v>wjson{"t":"e","d":"Isotope","e":"Rhenium165"}</v>
    <v>en-US</v>
    <v>Atom</v>
  </rv>
  <rv s="0">
    <v>1073742080</v>
    <v>rhenium-166</v>
    <v>wjson{"t":"e","d":"Isotope","e":"Rhenium166"}</v>
    <v>en-US</v>
    <v>Atom</v>
  </rv>
  <rv s="0">
    <v>1073742080</v>
    <v>rhenium-167</v>
    <v>wjson{"t":"e","d":"Isotope","e":"Rhenium167"}</v>
    <v>en-US</v>
    <v>Atom</v>
  </rv>
  <rv s="0">
    <v>1073742080</v>
    <v>rhenium-168</v>
    <v>wjson{"t":"e","d":"Isotope","e":"Rhenium168"}</v>
    <v>en-US</v>
    <v>Atom</v>
  </rv>
  <rv s="0">
    <v>1073742080</v>
    <v>rhenium-169</v>
    <v>wjson{"t":"e","d":"Isotope","e":"Rhenium169"}</v>
    <v>en-US</v>
    <v>Atom</v>
  </rv>
  <rv s="0">
    <v>1073742080</v>
    <v>rhenium-170</v>
    <v>wjson{"t":"e","d":"Isotope","e":"Rhenium170"}</v>
    <v>en-US</v>
    <v>Atom</v>
  </rv>
  <rv s="0">
    <v>1073742080</v>
    <v>rhenium-171</v>
    <v>wjson{"t":"e","d":"Isotope","e":"Rhenium171"}</v>
    <v>en-US</v>
    <v>Atom</v>
  </rv>
  <rv s="0">
    <v>1073742080</v>
    <v>rhenium-172</v>
    <v>wjson{"t":"e","d":"Isotope","e":"Rhenium172"}</v>
    <v>en-US</v>
    <v>Atom</v>
  </rv>
  <rv s="0">
    <v>1073742080</v>
    <v>rhenium-173</v>
    <v>wjson{"t":"e","d":"Isotope","e":"Rhenium173"}</v>
    <v>en-US</v>
    <v>Atom</v>
  </rv>
  <rv s="0">
    <v>1073742080</v>
    <v>rhenium-174</v>
    <v>wjson{"t":"e","d":"Isotope","e":"Rhenium174"}</v>
    <v>en-US</v>
    <v>Atom</v>
  </rv>
  <rv s="0">
    <v>1073742080</v>
    <v>rhenium-175</v>
    <v>wjson{"t":"e","d":"Isotope","e":"Rhenium175"}</v>
    <v>en-US</v>
    <v>Atom</v>
  </rv>
  <rv s="0">
    <v>1073742080</v>
    <v>rhenium-176</v>
    <v>wjson{"t":"e","d":"Isotope","e":"Rhenium176"}</v>
    <v>en-US</v>
    <v>Atom</v>
  </rv>
  <rv s="0">
    <v>1073742080</v>
    <v>rhenium-177</v>
    <v>wjson{"t":"e","d":"Isotope","e":"Rhenium177"}</v>
    <v>en-US</v>
    <v>Atom</v>
  </rv>
  <rv s="0">
    <v>1073742080</v>
    <v>rhenium-178</v>
    <v>wjson{"t":"e","d":"Isotope","e":"Rhenium178"}</v>
    <v>en-US</v>
    <v>Atom</v>
  </rv>
  <rv s="0">
    <v>1073742080</v>
    <v>rhenium-179</v>
    <v>wjson{"t":"e","d":"Isotope","e":"Rhenium179"}</v>
    <v>en-US</v>
    <v>Atom</v>
  </rv>
  <rv s="0">
    <v>1073742080</v>
    <v>rhenium-180</v>
    <v>wjson{"t":"e","d":"Isotope","e":"Rhenium180"}</v>
    <v>en-US</v>
    <v>Atom</v>
  </rv>
  <rv s="0">
    <v>1073742080</v>
    <v>rhenium-181</v>
    <v>wjson{"t":"e","d":"Isotope","e":"Rhenium181"}</v>
    <v>en-US</v>
    <v>Atom</v>
  </rv>
  <rv s="0">
    <v>1073742080</v>
    <v>rhenium-182</v>
    <v>wjson{"t":"e","d":"Isotope","e":"Rhenium182"}</v>
    <v>en-US</v>
    <v>Atom</v>
  </rv>
  <rv s="0">
    <v>1073742080</v>
    <v>rhenium-183</v>
    <v>wjson{"t":"e","d":"Isotope","e":"Rhenium183"}</v>
    <v>en-US</v>
    <v>Atom</v>
  </rv>
  <rv s="0">
    <v>1073742080</v>
    <v>rhenium-184</v>
    <v>wjson{"t":"e","d":"Isotope","e":"Rhenium184"}</v>
    <v>en-US</v>
    <v>Atom</v>
  </rv>
  <rv s="0">
    <v>1073742080</v>
    <v>rhenium-185</v>
    <v>wjson{"t":"e","d":"Isotope","e":"Rhenium185"}</v>
    <v>en-US</v>
    <v>Atom</v>
  </rv>
  <rv s="0">
    <v>1073742080</v>
    <v>rhenium-186</v>
    <v>wjson{"t":"e","d":"Isotope","e":"Rhenium186"}</v>
    <v>en-US</v>
    <v>Atom</v>
  </rv>
  <rv s="0">
    <v>1073742080</v>
    <v>rhenium-187</v>
    <v>wjson{"t":"e","d":"Isotope","e":"Rhenium187"}</v>
    <v>en-US</v>
    <v>Atom</v>
  </rv>
  <rv s="0">
    <v>1073742080</v>
    <v>rhenium-188</v>
    <v>wjson{"t":"e","d":"Isotope","e":"Rhenium188"}</v>
    <v>en-US</v>
    <v>Atom</v>
  </rv>
  <rv s="0">
    <v>1073742080</v>
    <v>rhenium-189</v>
    <v>wjson{"t":"e","d":"Isotope","e":"Rhenium189"}</v>
    <v>en-US</v>
    <v>Atom</v>
  </rv>
  <rv s="0">
    <v>1073742080</v>
    <v>rhenium-190</v>
    <v>wjson{"t":"e","d":"Isotope","e":"Rhenium190"}</v>
    <v>en-US</v>
    <v>Atom</v>
  </rv>
  <rv s="0">
    <v>1073742080</v>
    <v>rhenium-191</v>
    <v>wjson{"t":"e","d":"Isotope","e":"Rhenium191"}</v>
    <v>en-US</v>
    <v>Atom</v>
  </rv>
  <rv s="0">
    <v>1073742080</v>
    <v>rhenium-192</v>
    <v>wjson{"t":"e","d":"Isotope","e":"Rhenium192"}</v>
    <v>en-US</v>
    <v>Atom</v>
  </rv>
  <rv s="0">
    <v>1073742080</v>
    <v>rhenium-193</v>
    <v>wjson{"t":"e","d":"Isotope","e":"Rhenium193"}</v>
    <v>en-US</v>
    <v>Atom</v>
  </rv>
  <rv s="0">
    <v>1073742080</v>
    <v>rhenium-194</v>
    <v>wjson{"t":"e","d":"Isotope","e":"Rhenium194"}</v>
    <v>en-US</v>
    <v>Atom</v>
  </rv>
  <rv s="2">
    <v>454</v>
  </rv>
  <rv s="1">
    <fb>276.10000000000002</fb>
    <v>29</v>
  </rv>
  <rv s="1">
    <fb>445.6</fb>
    <v>29</v>
  </rv>
  <rv s="2">
    <v>455</v>
  </rv>
  <rv s="1">
    <fb>4.56E-9</fb>
    <v>30</v>
  </rv>
  <rv s="1">
    <fb>3186</fb>
    <v>26</v>
  </rv>
  <rv s="1">
    <fb>4.9000000000013117E-6</fb>
    <v>28</v>
  </rv>
  <rv s="1">
    <fb>8.4899999999999996E-10</fb>
    <v>33</v>
  </rv>
  <rv s="4">
    <v>159</v>
    <v>10</v>
    <v>32</v>
    <v>1</v>
    <v>periodic table location</v>
  </rv>
  <rv s="1">
    <fb>1.8000000000001522E-7</fb>
    <v>33</v>
  </rv>
  <rv s="2">
    <v>456</v>
  </rv>
  <rv s="2">
    <v>457</v>
  </rv>
  <rv s="1">
    <fb>9.59E-5</fb>
    <v>28</v>
  </rv>
  <rv s="31">
    <v>#VALUE!</v>
    <v>en-US</v>
    <v>wjson{"t":"e","d":"Element","e":"Rhenium"}</v>
    <v>1073742080</v>
    <v>1</v>
    <v>128</v>
    <v>129</v>
    <v>rhenium</v>
    <v>8</v>
    <v>9</v>
    <v>Atom</v>
    <v>10</v>
    <v>130</v>
    <v>24</v>
    <v>6190</v>
    <v>37</v>
    <v>3018</v>
    <v>Re</v>
    <v>d</v>
    <v>6191</v>
    <v>CAS7440-15-5</v>
    <v>6192</v>
    <v>6193</v>
    <v>6194</v>
    <v>6198</v>
    <v>1490</v>
    <v>1925</v>
    <v>6199</v>
    <v>6200</v>
    <v>4996</v>
    <v>2395</v>
    <v>6201</v>
    <v>16</v>
    <v>6237</v>
    <v>27</v>
    <v>6240</v>
    <v>6241</v>
    <v>6242</v>
    <v>6243</v>
    <v>6244</v>
    <v>rhenium</v>
    <v>37</v>
    <v>4521</v>
    <v>2349</v>
    <v>6245</v>
    <v>6246</v>
    <v>2285</v>
    <v>6247</v>
    <v>rhenium</v>
    <v>5529</v>
    <v>6248</v>
    <v>2395</v>
    <v>6249</v>
    <v>Rhenium is a chemical element with the symbol Re and atomic number 75. It is a silvery–gray, heavy, third–row transition metal in group 7 of the periodic table.</v>
    <v>element</v>
  </rv>
  <rv s="0">
    <v>1073742080</v>
    <v>osmium</v>
    <v>wjson{"t":"e","d":"Element","e":"Osmium"}</v>
    <v>en-US</v>
    <v>Atom</v>
  </rv>
  <rv s="1">
    <fb>190.23</fb>
    <v>27</v>
  </rv>
  <rv s="1">
    <fb>5012</fb>
    <v>26</v>
  </rv>
  <rv s="1">
    <fb>1.8000000000001522E-7</fb>
    <v>75</v>
  </rv>
  <rv s="1">
    <fb>22.59</fb>
    <v>27</v>
  </rv>
  <rv s="0">
    <v>-1610612480</v>
    <v>Smithson Tennant</v>
    <v>wjson{"t":"e","d":"Person","e":"SmithsonTennant::bq737"}</v>
    <v>en-US</v>
    <v>NotablePeople</v>
  </rv>
  <rv s="2">
    <v>458</v>
  </rv>
  <rv s="1">
    <fb>106.1</fb>
    <v>29</v>
  </rv>
  <rv s="3">
    <v>160</v>
    <v>10</v>
    <v>0</v>
    <v>image of osmium</v>
  </rv>
  <rv s="0">
    <v>1073742080</v>
    <v>osmium-162</v>
    <v>wjson{"t":"e","d":"Isotope","e":"Osmium162"}</v>
    <v>en-US</v>
    <v>Atom</v>
  </rv>
  <rv s="0">
    <v>1073742080</v>
    <v>osmium-163</v>
    <v>wjson{"t":"e","d":"Isotope","e":"Osmium163"}</v>
    <v>en-US</v>
    <v>Atom</v>
  </rv>
  <rv s="0">
    <v>1073742080</v>
    <v>osmium-164</v>
    <v>wjson{"t":"e","d":"Isotope","e":"Osmium164"}</v>
    <v>en-US</v>
    <v>Atom</v>
  </rv>
  <rv s="0">
    <v>1073742080</v>
    <v>osmium-165</v>
    <v>wjson{"t":"e","d":"Isotope","e":"Osmium165"}</v>
    <v>en-US</v>
    <v>Atom</v>
  </rv>
  <rv s="0">
    <v>1073742080</v>
    <v>osmium-166</v>
    <v>wjson{"t":"e","d":"Isotope","e":"Osmium166"}</v>
    <v>en-US</v>
    <v>Atom</v>
  </rv>
  <rv s="0">
    <v>1073742080</v>
    <v>osmium-167</v>
    <v>wjson{"t":"e","d":"Isotope","e":"Osmium167"}</v>
    <v>en-US</v>
    <v>Atom</v>
  </rv>
  <rv s="0">
    <v>1073742080</v>
    <v>osmium-168</v>
    <v>wjson{"t":"e","d":"Isotope","e":"Osmium168"}</v>
    <v>en-US</v>
    <v>Atom</v>
  </rv>
  <rv s="0">
    <v>1073742080</v>
    <v>osmium-169</v>
    <v>wjson{"t":"e","d":"Isotope","e":"Osmium169"}</v>
    <v>en-US</v>
    <v>Atom</v>
  </rv>
  <rv s="0">
    <v>1073742080</v>
    <v>osmium-170</v>
    <v>wjson{"t":"e","d":"Isotope","e":"Osmium170"}</v>
    <v>en-US</v>
    <v>Atom</v>
  </rv>
  <rv s="0">
    <v>1073742080</v>
    <v>osmium-171</v>
    <v>wjson{"t":"e","d":"Isotope","e":"Osmium171"}</v>
    <v>en-US</v>
    <v>Atom</v>
  </rv>
  <rv s="0">
    <v>1073742080</v>
    <v>osmium-172</v>
    <v>wjson{"t":"e","d":"Isotope","e":"Osmium172"}</v>
    <v>en-US</v>
    <v>Atom</v>
  </rv>
  <rv s="0">
    <v>1073742080</v>
    <v>osmium-173</v>
    <v>wjson{"t":"e","d":"Isotope","e":"Osmium173"}</v>
    <v>en-US</v>
    <v>Atom</v>
  </rv>
  <rv s="0">
    <v>1073742080</v>
    <v>osmium-174</v>
    <v>wjson{"t":"e","d":"Isotope","e":"Osmium174"}</v>
    <v>en-US</v>
    <v>Atom</v>
  </rv>
  <rv s="0">
    <v>1073742080</v>
    <v>osmium-175</v>
    <v>wjson{"t":"e","d":"Isotope","e":"Osmium175"}</v>
    <v>en-US</v>
    <v>Atom</v>
  </rv>
  <rv s="0">
    <v>1073742080</v>
    <v>osmium-176</v>
    <v>wjson{"t":"e","d":"Isotope","e":"Osmium176"}</v>
    <v>en-US</v>
    <v>Atom</v>
  </rv>
  <rv s="0">
    <v>1073742080</v>
    <v>osmium-177</v>
    <v>wjson{"t":"e","d":"Isotope","e":"Osmium177"}</v>
    <v>en-US</v>
    <v>Atom</v>
  </rv>
  <rv s="0">
    <v>1073742080</v>
    <v>osmium-178</v>
    <v>wjson{"t":"e","d":"Isotope","e":"Osmium178"}</v>
    <v>en-US</v>
    <v>Atom</v>
  </rv>
  <rv s="0">
    <v>1073742080</v>
    <v>osmium-179</v>
    <v>wjson{"t":"e","d":"Isotope","e":"Osmium179"}</v>
    <v>en-US</v>
    <v>Atom</v>
  </rv>
  <rv s="0">
    <v>1073742080</v>
    <v>osmium-180</v>
    <v>wjson{"t":"e","d":"Isotope","e":"Osmium180"}</v>
    <v>en-US</v>
    <v>Atom</v>
  </rv>
  <rv s="0">
    <v>1073742080</v>
    <v>osmium-181</v>
    <v>wjson{"t":"e","d":"Isotope","e":"Osmium181"}</v>
    <v>en-US</v>
    <v>Atom</v>
  </rv>
  <rv s="0">
    <v>1073742080</v>
    <v>osmium-182</v>
    <v>wjson{"t":"e","d":"Isotope","e":"Osmium182"}</v>
    <v>en-US</v>
    <v>Atom</v>
  </rv>
  <rv s="0">
    <v>1073742080</v>
    <v>osmium-183</v>
    <v>wjson{"t":"e","d":"Isotope","e":"Osmium183"}</v>
    <v>en-US</v>
    <v>Atom</v>
  </rv>
  <rv s="0">
    <v>1073742080</v>
    <v>osmium-184</v>
    <v>wjson{"t":"e","d":"Isotope","e":"Osmium184"}</v>
    <v>en-US</v>
    <v>Atom</v>
  </rv>
  <rv s="0">
    <v>1073742080</v>
    <v>osmium-185</v>
    <v>wjson{"t":"e","d":"Isotope","e":"Osmium185"}</v>
    <v>en-US</v>
    <v>Atom</v>
  </rv>
  <rv s="0">
    <v>1073742080</v>
    <v>osmium-186</v>
    <v>wjson{"t":"e","d":"Isotope","e":"Osmium186"}</v>
    <v>en-US</v>
    <v>Atom</v>
  </rv>
  <rv s="0">
    <v>1073742080</v>
    <v>osmium-187</v>
    <v>wjson{"t":"e","d":"Isotope","e":"Osmium187"}</v>
    <v>en-US</v>
    <v>Atom</v>
  </rv>
  <rv s="0">
    <v>1073742080</v>
    <v>osmium-188</v>
    <v>wjson{"t":"e","d":"Isotope","e":"Osmium188"}</v>
    <v>en-US</v>
    <v>Atom</v>
  </rv>
  <rv s="0">
    <v>1073742080</v>
    <v>osmium-189</v>
    <v>wjson{"t":"e","d":"Isotope","e":"Osmium189"}</v>
    <v>en-US</v>
    <v>Atom</v>
  </rv>
  <rv s="0">
    <v>1073742080</v>
    <v>osmium-190</v>
    <v>wjson{"t":"e","d":"Isotope","e":"Osmium190"}</v>
    <v>en-US</v>
    <v>Atom</v>
  </rv>
  <rv s="0">
    <v>1073742080</v>
    <v>osmium-191</v>
    <v>wjson{"t":"e","d":"Isotope","e":"Osmium191"}</v>
    <v>en-US</v>
    <v>Atom</v>
  </rv>
  <rv s="0">
    <v>1073742080</v>
    <v>osmium-192</v>
    <v>wjson{"t":"e","d":"Isotope","e":"Osmium192"}</v>
    <v>en-US</v>
    <v>Atom</v>
  </rv>
  <rv s="0">
    <v>1073742080</v>
    <v>osmium-193</v>
    <v>wjson{"t":"e","d":"Isotope","e":"Osmium193"}</v>
    <v>en-US</v>
    <v>Atom</v>
  </rv>
  <rv s="0">
    <v>1073742080</v>
    <v>osmium-194</v>
    <v>wjson{"t":"e","d":"Isotope","e":"Osmium194"}</v>
    <v>en-US</v>
    <v>Atom</v>
  </rv>
  <rv s="0">
    <v>1073742080</v>
    <v>osmium-195</v>
    <v>wjson{"t":"e","d":"Isotope","e":"Osmium195"}</v>
    <v>en-US</v>
    <v>Atom</v>
  </rv>
  <rv s="0">
    <v>1073742080</v>
    <v>osmium-196</v>
    <v>wjson{"t":"e","d":"Isotope","e":"Osmium196"}</v>
    <v>en-US</v>
    <v>Atom</v>
  </rv>
  <rv s="2">
    <v>459</v>
  </rv>
  <rv s="1">
    <fb>273.44</fb>
    <v>27</v>
  </rv>
  <rv s="1">
    <fb>431.73</fb>
    <v>27</v>
  </rv>
  <rv s="2">
    <v>460</v>
  </rv>
  <rv s="1">
    <fb>6E-10</fb>
    <v>30</v>
  </rv>
  <rv s="1">
    <fb>3033</fb>
    <v>26</v>
  </rv>
  <rv s="1">
    <fb>1.0999999999999999E-10</fb>
    <v>30</v>
  </rv>
  <rv s="4">
    <v>161</v>
    <v>10</v>
    <v>32</v>
    <v>1</v>
    <v>periodic table location</v>
  </rv>
  <rv s="1">
    <fb>8.0999999999974322E-8</fb>
    <v>83</v>
  </rv>
  <rv s="2">
    <v>461</v>
  </rv>
  <rv s="2">
    <v>462</v>
  </rv>
  <rv s="1">
    <fb>1.4000000000000015E-5</fb>
    <v>70</v>
  </rv>
  <rv s="42">
    <v>#VALUE!</v>
    <v>en-US</v>
    <v>wjson{"t":"e","d":"Element","e":"Osmium"}</v>
    <v>1073742080</v>
    <v>1</v>
    <v>156</v>
    <v>157</v>
    <v>osmium</v>
    <v>8</v>
    <v>9</v>
    <v>Atom</v>
    <v>10</v>
    <v>158</v>
    <v>24</v>
    <v>6252</v>
    <v>2352</v>
    <v>4453</v>
    <v>Os</v>
    <v>d</v>
    <v>6253</v>
    <v>CAS7440-04-2</v>
    <v>5286</v>
    <v>6254</v>
    <v>6255</v>
    <v>6257</v>
    <v>11</v>
    <v>1803</v>
    <v>5355</v>
    <v>6258</v>
    <v>5058</v>
    <v>2450</v>
    <v>6259</v>
    <v>16</v>
    <v>6295</v>
    <v>27</v>
    <v>6298</v>
    <v>6299</v>
    <v>6300</v>
    <v>5213</v>
    <v>6301</v>
    <v>osmium</v>
    <v>2352</v>
    <v>2349</v>
    <v>6302</v>
    <v>6303</v>
    <v>2337</v>
    <v>6304</v>
    <v>osmium</v>
    <v>2560</v>
    <v>6305</v>
    <v>2349</v>
    <v>6306</v>
    <v>Osmium ("smell") is a chemical element with the symbol Os and atomic number 76. It is a hard, brittle, bluish–white transition metal in the platinum group that is found as a trace element in alloys, mostly in platinum ores.</v>
    <v>element</v>
  </rv>
  <rv s="0">
    <v>1073742080</v>
    <v>iridium</v>
    <v>wjson{"t":"e","d":"Element","e":"Iridium"}</v>
    <v>en-US</v>
    <v>Atom</v>
  </rv>
  <rv s="1">
    <fb>192.21700000000001</fb>
    <v>25</v>
  </rv>
  <rv s="1">
    <fb>77</fb>
    <v>26</v>
  </rv>
  <rv s="1">
    <fb>4428</fb>
    <v>26</v>
  </rv>
  <rv s="1">
    <fb>22.56</fb>
    <v>27</v>
  </rv>
  <rv s="2">
    <v>463</v>
  </rv>
  <rv s="1">
    <fb>151</fb>
    <v>29</v>
  </rv>
  <rv s="3">
    <v>162</v>
    <v>10</v>
    <v>0</v>
    <v>image of iridium</v>
  </rv>
  <rv s="0">
    <v>1073742080</v>
    <v>iridium-164</v>
    <v>wjson{"t":"e","d":"Isotope","e":"Iridium164"}</v>
    <v>en-US</v>
    <v>Atom</v>
  </rv>
  <rv s="0">
    <v>1073742080</v>
    <v>iridium-165</v>
    <v>wjson{"t":"e","d":"Isotope","e":"Iridium165"}</v>
    <v>en-US</v>
    <v>Atom</v>
  </rv>
  <rv s="0">
    <v>1073742080</v>
    <v>iridium-166</v>
    <v>wjson{"t":"e","d":"Isotope","e":"Iridium166"}</v>
    <v>en-US</v>
    <v>Atom</v>
  </rv>
  <rv s="0">
    <v>1073742080</v>
    <v>iridium-167</v>
    <v>wjson{"t":"e","d":"Isotope","e":"Iridium167"}</v>
    <v>en-US</v>
    <v>Atom</v>
  </rv>
  <rv s="0">
    <v>1073742080</v>
    <v>iridium-168</v>
    <v>wjson{"t":"e","d":"Isotope","e":"Iridium168"}</v>
    <v>en-US</v>
    <v>Atom</v>
  </rv>
  <rv s="0">
    <v>1073742080</v>
    <v>iridium-169</v>
    <v>wjson{"t":"e","d":"Isotope","e":"Iridium169"}</v>
    <v>en-US</v>
    <v>Atom</v>
  </rv>
  <rv s="0">
    <v>1073742080</v>
    <v>iridium-170</v>
    <v>wjson{"t":"e","d":"Isotope","e":"Iridium170"}</v>
    <v>en-US</v>
    <v>Atom</v>
  </rv>
  <rv s="0">
    <v>1073742080</v>
    <v>iridium-171</v>
    <v>wjson{"t":"e","d":"Isotope","e":"Iridium171"}</v>
    <v>en-US</v>
    <v>Atom</v>
  </rv>
  <rv s="0">
    <v>1073742080</v>
    <v>iridium-172</v>
    <v>wjson{"t":"e","d":"Isotope","e":"Iridium172"}</v>
    <v>en-US</v>
    <v>Atom</v>
  </rv>
  <rv s="0">
    <v>1073742080</v>
    <v>iridium-173</v>
    <v>wjson{"t":"e","d":"Isotope","e":"Iridium173"}</v>
    <v>en-US</v>
    <v>Atom</v>
  </rv>
  <rv s="0">
    <v>1073742080</v>
    <v>iridium-174</v>
    <v>wjson{"t":"e","d":"Isotope","e":"Iridium174"}</v>
    <v>en-US</v>
    <v>Atom</v>
  </rv>
  <rv s="0">
    <v>1073742080</v>
    <v>iridium-175</v>
    <v>wjson{"t":"e","d":"Isotope","e":"Iridium175"}</v>
    <v>en-US</v>
    <v>Atom</v>
  </rv>
  <rv s="0">
    <v>1073742080</v>
    <v>iridium-176</v>
    <v>wjson{"t":"e","d":"Isotope","e":"Iridium176"}</v>
    <v>en-US</v>
    <v>Atom</v>
  </rv>
  <rv s="0">
    <v>1073742080</v>
    <v>iridium-177</v>
    <v>wjson{"t":"e","d":"Isotope","e":"Iridium177"}</v>
    <v>en-US</v>
    <v>Atom</v>
  </rv>
  <rv s="0">
    <v>1073742080</v>
    <v>iridium-178</v>
    <v>wjson{"t":"e","d":"Isotope","e":"Iridium178"}</v>
    <v>en-US</v>
    <v>Atom</v>
  </rv>
  <rv s="0">
    <v>1073742080</v>
    <v>iridium-179</v>
    <v>wjson{"t":"e","d":"Isotope","e":"Iridium179"}</v>
    <v>en-US</v>
    <v>Atom</v>
  </rv>
  <rv s="0">
    <v>1073742080</v>
    <v>iridium-180</v>
    <v>wjson{"t":"e","d":"Isotope","e":"Iridium180"}</v>
    <v>en-US</v>
    <v>Atom</v>
  </rv>
  <rv s="0">
    <v>1073742080</v>
    <v>iridium-181</v>
    <v>wjson{"t":"e","d":"Isotope","e":"Iridium181"}</v>
    <v>en-US</v>
    <v>Atom</v>
  </rv>
  <rv s="0">
    <v>1073742080</v>
    <v>iridium-182</v>
    <v>wjson{"t":"e","d":"Isotope","e":"Iridium182"}</v>
    <v>en-US</v>
    <v>Atom</v>
  </rv>
  <rv s="0">
    <v>1073742080</v>
    <v>iridium-183</v>
    <v>wjson{"t":"e","d":"Isotope","e":"Iridium183"}</v>
    <v>en-US</v>
    <v>Atom</v>
  </rv>
  <rv s="0">
    <v>1073742080</v>
    <v>iridium-184</v>
    <v>wjson{"t":"e","d":"Isotope","e":"Iridium184"}</v>
    <v>en-US</v>
    <v>Atom</v>
  </rv>
  <rv s="0">
    <v>1073742080</v>
    <v>iridium-185</v>
    <v>wjson{"t":"e","d":"Isotope","e":"Iridium185"}</v>
    <v>en-US</v>
    <v>Atom</v>
  </rv>
  <rv s="0">
    <v>1073742080</v>
    <v>iridium-186</v>
    <v>wjson{"t":"e","d":"Isotope","e":"Iridium186"}</v>
    <v>en-US</v>
    <v>Atom</v>
  </rv>
  <rv s="0">
    <v>1073742080</v>
    <v>iridium-187</v>
    <v>wjson{"t":"e","d":"Isotope","e":"Iridium187"}</v>
    <v>en-US</v>
    <v>Atom</v>
  </rv>
  <rv s="0">
    <v>1073742080</v>
    <v>iridium-188</v>
    <v>wjson{"t":"e","d":"Isotope","e":"Iridium188"}</v>
    <v>en-US</v>
    <v>Atom</v>
  </rv>
  <rv s="0">
    <v>1073742080</v>
    <v>iridium-189</v>
    <v>wjson{"t":"e","d":"Isotope","e":"Iridium189"}</v>
    <v>en-US</v>
    <v>Atom</v>
  </rv>
  <rv s="0">
    <v>1073742080</v>
    <v>iridium-190</v>
    <v>wjson{"t":"e","d":"Isotope","e":"Iridium190"}</v>
    <v>en-US</v>
    <v>Atom</v>
  </rv>
  <rv s="0">
    <v>1073742080</v>
    <v>iridium-191</v>
    <v>wjson{"t":"e","d":"Isotope","e":"Iridium191"}</v>
    <v>en-US</v>
    <v>Atom</v>
  </rv>
  <rv s="0">
    <v>1073742080</v>
    <v>iridium-192</v>
    <v>wjson{"t":"e","d":"Isotope","e":"Iridium192"}</v>
    <v>en-US</v>
    <v>Atom</v>
  </rv>
  <rv s="0">
    <v>1073742080</v>
    <v>iridium-193</v>
    <v>wjson{"t":"e","d":"Isotope","e":"Iridium193"}</v>
    <v>en-US</v>
    <v>Atom</v>
  </rv>
  <rv s="0">
    <v>1073742080</v>
    <v>iridium-194</v>
    <v>wjson{"t":"e","d":"Isotope","e":"Iridium194"}</v>
    <v>en-US</v>
    <v>Atom</v>
  </rv>
  <rv s="0">
    <v>1073742080</v>
    <v>iridium-195</v>
    <v>wjson{"t":"e","d":"Isotope","e":"Iridium195"}</v>
    <v>en-US</v>
    <v>Atom</v>
  </rv>
  <rv s="0">
    <v>1073742080</v>
    <v>iridium-196</v>
    <v>wjson{"t":"e","d":"Isotope","e":"Iridium196"}</v>
    <v>en-US</v>
    <v>Atom</v>
  </rv>
  <rv s="0">
    <v>1073742080</v>
    <v>iridium-197</v>
    <v>wjson{"t":"e","d":"Isotope","e":"Iridium197"}</v>
    <v>en-US</v>
    <v>Atom</v>
  </rv>
  <rv s="0">
    <v>1073742080</v>
    <v>iridium-198</v>
    <v>wjson{"t":"e","d":"Isotope","e":"Iridium198"}</v>
    <v>en-US</v>
    <v>Atom</v>
  </rv>
  <rv s="0">
    <v>1073742080</v>
    <v>iridium-199</v>
    <v>wjson{"t":"e","d":"Isotope","e":"Iridium199"}</v>
    <v>en-US</v>
    <v>Atom</v>
  </rv>
  <rv s="2">
    <v>464</v>
  </rv>
  <rv s="1">
    <fb>383.9</fb>
    <v>29</v>
  </rv>
  <rv s="2">
    <v>465</v>
  </rv>
  <rv s="1">
    <fb>1.67E-9</fb>
    <v>30</v>
  </rv>
  <rv s="1">
    <fb>2466</fb>
    <v>26</v>
  </rv>
  <rv s="1">
    <fb>5.399999999999909E-5</fb>
    <v>70</v>
  </rv>
  <rv s="1">
    <fb>3.2099999999999998E-10</fb>
    <v>33</v>
  </rv>
  <rv s="4">
    <v>163</v>
    <v>10</v>
    <v>32</v>
    <v>1</v>
    <v>periodic table location</v>
  </rv>
  <rv s="2">
    <v>466</v>
  </rv>
  <rv s="2">
    <v>467</v>
  </rv>
  <rv s="1">
    <fb>3.7699999999999995E-5</fb>
    <v>28</v>
  </rv>
  <rv s="42">
    <v>#VALUE!</v>
    <v>en-US</v>
    <v>wjson{"t":"e","d":"Element","e":"Iridium"}</v>
    <v>1073742080</v>
    <v>1</v>
    <v>156</v>
    <v>157</v>
    <v>iridium</v>
    <v>8</v>
    <v>9</v>
    <v>Atom</v>
    <v>10</v>
    <v>158</v>
    <v>24</v>
    <v>6309</v>
    <v>6310</v>
    <v>2854</v>
    <v>Ir</v>
    <v>d</v>
    <v>6311</v>
    <v>CAS7439-88-5</v>
    <v>2458</v>
    <v>2260</v>
    <v>6312</v>
    <v>6313</v>
    <v>11</v>
    <v>1803</v>
    <v>2606</v>
    <v>6314</v>
    <v>13</v>
    <v>2507</v>
    <v>6315</v>
    <v>224</v>
    <v>6352</v>
    <v>235</v>
    <v>6354</v>
    <v>6355</v>
    <v>6356</v>
    <v>6357</v>
    <v>6358</v>
    <v>iridium</v>
    <v>6310</v>
    <v>2349</v>
    <v>6359</v>
    <v>2639</v>
    <v>2337</v>
    <v>6360</v>
    <v>iridium</v>
    <v>2337</v>
    <v>6361</v>
    <v>2349</v>
    <v>6362</v>
    <v>Iridium is a chemical element with the symbol Ir and atomic number 77.</v>
    <v>element</v>
  </rv>
  <rv s="0">
    <v>1073742080</v>
    <v>platinum</v>
    <v>wjson{"t":"e","d":"Element","e":"Platinum"}</v>
    <v>en-US</v>
    <v>Atom</v>
  </rv>
  <rv s="1">
    <fb>195.084</fb>
    <v>25</v>
  </rv>
  <rv s="1">
    <fb>177</fb>
    <v>26</v>
  </rv>
  <rv s="1">
    <fb>3825</fb>
    <v>26</v>
  </rv>
  <rv s="1">
    <fb>3.6999999999986263E-6</fb>
    <v>28</v>
  </rv>
  <rv s="1">
    <fb>21.45</fb>
    <v>25</v>
  </rv>
  <rv s="0">
    <v>-1610612480</v>
    <v>Antonio de Ulloa</v>
    <v>wjson{"t":"e","d":"Person","e":"AntonioDeUlloa::rdy76"}</v>
    <v>en-US</v>
    <v>NotablePeople</v>
  </rv>
  <rv s="2">
    <v>468</v>
  </rv>
  <rv s="0">
    <v>536871168</v>
    <v>Peru</v>
    <v>wjson{"t":"e","d":"Country","e":"Peru"}</v>
    <v>en-US</v>
    <v>City</v>
  </rv>
  <rv s="2">
    <v>469</v>
  </rv>
  <rv s="1">
    <fb>9400000</fb>
    <v>26</v>
  </rv>
  <rv s="1">
    <fb>205.3</fb>
    <v>29</v>
  </rv>
  <rv s="3">
    <v>164</v>
    <v>10</v>
    <v>0</v>
    <v>image of platinum</v>
  </rv>
  <rv s="0">
    <v>1073742080</v>
    <v>platinum-166</v>
    <v>wjson{"t":"e","d":"Isotope","e":"Platinum166"}</v>
    <v>en-US</v>
    <v>Atom</v>
  </rv>
  <rv s="0">
    <v>1073742080</v>
    <v>platinum-167</v>
    <v>wjson{"t":"e","d":"Isotope","e":"Platinum167"}</v>
    <v>en-US</v>
    <v>Atom</v>
  </rv>
  <rv s="0">
    <v>1073742080</v>
    <v>platinum-168</v>
    <v>wjson{"t":"e","d":"Isotope","e":"Platinum168"}</v>
    <v>en-US</v>
    <v>Atom</v>
  </rv>
  <rv s="0">
    <v>1073742080</v>
    <v>platinum-169</v>
    <v>wjson{"t":"e","d":"Isotope","e":"Platinum169"}</v>
    <v>en-US</v>
    <v>Atom</v>
  </rv>
  <rv s="0">
    <v>1073742080</v>
    <v>platinum-170</v>
    <v>wjson{"t":"e","d":"Isotope","e":"Platinum170"}</v>
    <v>en-US</v>
    <v>Atom</v>
  </rv>
  <rv s="0">
    <v>1073742080</v>
    <v>platinum-171</v>
    <v>wjson{"t":"e","d":"Isotope","e":"Platinum171"}</v>
    <v>en-US</v>
    <v>Atom</v>
  </rv>
  <rv s="0">
    <v>1073742080</v>
    <v>platinum-172</v>
    <v>wjson{"t":"e","d":"Isotope","e":"Platinum172"}</v>
    <v>en-US</v>
    <v>Atom</v>
  </rv>
  <rv s="0">
    <v>1073742080</v>
    <v>platinum-173</v>
    <v>wjson{"t":"e","d":"Isotope","e":"Platinum173"}</v>
    <v>en-US</v>
    <v>Atom</v>
  </rv>
  <rv s="0">
    <v>1073742080</v>
    <v>platinum-174</v>
    <v>wjson{"t":"e","d":"Isotope","e":"Platinum174"}</v>
    <v>en-US</v>
    <v>Atom</v>
  </rv>
  <rv s="0">
    <v>1073742080</v>
    <v>platinum-175</v>
    <v>wjson{"t":"e","d":"Isotope","e":"Platinum175"}</v>
    <v>en-US</v>
    <v>Atom</v>
  </rv>
  <rv s="0">
    <v>1073742080</v>
    <v>platinum-176</v>
    <v>wjson{"t":"e","d":"Isotope","e":"Platinum176"}</v>
    <v>en-US</v>
    <v>Atom</v>
  </rv>
  <rv s="0">
    <v>1073742080</v>
    <v>platinum-177</v>
    <v>wjson{"t":"e","d":"Isotope","e":"Platinum177"}</v>
    <v>en-US</v>
    <v>Atom</v>
  </rv>
  <rv s="0">
    <v>1073742080</v>
    <v>platinum-178</v>
    <v>wjson{"t":"e","d":"Isotope","e":"Platinum178"}</v>
    <v>en-US</v>
    <v>Atom</v>
  </rv>
  <rv s="0">
    <v>1073742080</v>
    <v>platinum-179</v>
    <v>wjson{"t":"e","d":"Isotope","e":"Platinum179"}</v>
    <v>en-US</v>
    <v>Atom</v>
  </rv>
  <rv s="0">
    <v>1073742080</v>
    <v>platinum-180</v>
    <v>wjson{"t":"e","d":"Isotope","e":"Platinum180"}</v>
    <v>en-US</v>
    <v>Atom</v>
  </rv>
  <rv s="0">
    <v>1073742080</v>
    <v>platinum-181</v>
    <v>wjson{"t":"e","d":"Isotope","e":"Platinum181"}</v>
    <v>en-US</v>
    <v>Atom</v>
  </rv>
  <rv s="0">
    <v>1073742080</v>
    <v>platinum-182</v>
    <v>wjson{"t":"e","d":"Isotope","e":"Platinum182"}</v>
    <v>en-US</v>
    <v>Atom</v>
  </rv>
  <rv s="0">
    <v>1073742080</v>
    <v>platinum-183</v>
    <v>wjson{"t":"e","d":"Isotope","e":"Platinum183"}</v>
    <v>en-US</v>
    <v>Atom</v>
  </rv>
  <rv s="0">
    <v>1073742080</v>
    <v>platinum-184</v>
    <v>wjson{"t":"e","d":"Isotope","e":"Platinum184"}</v>
    <v>en-US</v>
    <v>Atom</v>
  </rv>
  <rv s="0">
    <v>1073742080</v>
    <v>platinum-185</v>
    <v>wjson{"t":"e","d":"Isotope","e":"Platinum185"}</v>
    <v>en-US</v>
    <v>Atom</v>
  </rv>
  <rv s="0">
    <v>1073742080</v>
    <v>platinum-186</v>
    <v>wjson{"t":"e","d":"Isotope","e":"Platinum186"}</v>
    <v>en-US</v>
    <v>Atom</v>
  </rv>
  <rv s="0">
    <v>1073742080</v>
    <v>platinum-187</v>
    <v>wjson{"t":"e","d":"Isotope","e":"Platinum187"}</v>
    <v>en-US</v>
    <v>Atom</v>
  </rv>
  <rv s="0">
    <v>1073742080</v>
    <v>platinum-188</v>
    <v>wjson{"t":"e","d":"Isotope","e":"Platinum188"}</v>
    <v>en-US</v>
    <v>Atom</v>
  </rv>
  <rv s="0">
    <v>1073742080</v>
    <v>platinum-189</v>
    <v>wjson{"t":"e","d":"Isotope","e":"Platinum189"}</v>
    <v>en-US</v>
    <v>Atom</v>
  </rv>
  <rv s="0">
    <v>1073742080</v>
    <v>platinum-190</v>
    <v>wjson{"t":"e","d":"Isotope","e":"Platinum190"}</v>
    <v>en-US</v>
    <v>Atom</v>
  </rv>
  <rv s="0">
    <v>1073742080</v>
    <v>platinum-191</v>
    <v>wjson{"t":"e","d":"Isotope","e":"Platinum191"}</v>
    <v>en-US</v>
    <v>Atom</v>
  </rv>
  <rv s="0">
    <v>1073742080</v>
    <v>platinum-192</v>
    <v>wjson{"t":"e","d":"Isotope","e":"Platinum192"}</v>
    <v>en-US</v>
    <v>Atom</v>
  </rv>
  <rv s="0">
    <v>1073742080</v>
    <v>platinum-193</v>
    <v>wjson{"t":"e","d":"Isotope","e":"Platinum193"}</v>
    <v>en-US</v>
    <v>Atom</v>
  </rv>
  <rv s="0">
    <v>1073742080</v>
    <v>platinum-194</v>
    <v>wjson{"t":"e","d":"Isotope","e":"Platinum194"}</v>
    <v>en-US</v>
    <v>Atom</v>
  </rv>
  <rv s="0">
    <v>1073742080</v>
    <v>platinum-195</v>
    <v>wjson{"t":"e","d":"Isotope","e":"Platinum195"}</v>
    <v>en-US</v>
    <v>Atom</v>
  </rv>
  <rv s="0">
    <v>1073742080</v>
    <v>platinum-196</v>
    <v>wjson{"t":"e","d":"Isotope","e":"Platinum196"}</v>
    <v>en-US</v>
    <v>Atom</v>
  </rv>
  <rv s="0">
    <v>1073742080</v>
    <v>platinum-197</v>
    <v>wjson{"t":"e","d":"Isotope","e":"Platinum197"}</v>
    <v>en-US</v>
    <v>Atom</v>
  </rv>
  <rv s="0">
    <v>1073742080</v>
    <v>platinum-198</v>
    <v>wjson{"t":"e","d":"Isotope","e":"Platinum198"}</v>
    <v>en-US</v>
    <v>Atom</v>
  </rv>
  <rv s="0">
    <v>1073742080</v>
    <v>platinum-199</v>
    <v>wjson{"t":"e","d":"Isotope","e":"Platinum199"}</v>
    <v>en-US</v>
    <v>Atom</v>
  </rv>
  <rv s="0">
    <v>1073742080</v>
    <v>platinum-200</v>
    <v>wjson{"t":"e","d":"Isotope","e":"Platinum200"}</v>
    <v>en-US</v>
    <v>Atom</v>
  </rv>
  <rv s="0">
    <v>1073742080</v>
    <v>platinum-201</v>
    <v>wjson{"t":"e","d":"Isotope","e":"Platinum201"}</v>
    <v>en-US</v>
    <v>Atom</v>
  </rv>
  <rv s="0">
    <v>1073742080</v>
    <v>platinum-202</v>
    <v>wjson{"t":"e","d":"Isotope","e":"Platinum202"}</v>
    <v>en-US</v>
    <v>Atom</v>
  </rv>
  <rv s="2">
    <v>470</v>
  </rv>
  <rv s="1">
    <fb>392.42</fb>
    <v>27</v>
  </rv>
  <rv s="2">
    <v>471</v>
  </rv>
  <rv s="1">
    <fb>1.22E-8</fb>
    <v>30</v>
  </rv>
  <rv s="1">
    <fb>1768.3</fb>
    <v>29</v>
  </rv>
  <rv s="1">
    <fb>9.7999999999997991E-5</fb>
    <v>70</v>
  </rv>
  <rv s="1">
    <fb>2.3800000000000001E-9</fb>
    <v>33</v>
  </rv>
  <rv s="4">
    <v>165</v>
    <v>10</v>
    <v>32</v>
    <v>1</v>
    <v>periodic table location</v>
  </rv>
  <rv s="2">
    <v>472</v>
  </rv>
  <rv s="2">
    <v>473</v>
  </rv>
  <rv s="1">
    <fb>2.5730000000000002E-4</fb>
    <v>28</v>
  </rv>
  <rv s="43">
    <v>#VALUE!</v>
    <v>en-US</v>
    <v>wjson{"t":"e","d":"Element","e":"Platinum"}</v>
    <v>1073742080</v>
    <v>1</v>
    <v>159</v>
    <v>160</v>
    <v>platinum</v>
    <v>8</v>
    <v>9</v>
    <v>Atom</v>
    <v>10</v>
    <v>161</v>
    <v>24</v>
    <v>6365</v>
    <v>4402</v>
    <v>6366</v>
    <v>Pt</v>
    <v>d</v>
    <v>6367</v>
    <v>CAS7440-06-4</v>
    <v>4275</v>
    <v>6368</v>
    <v>6369</v>
    <v>6371</v>
    <v>6373</v>
    <v>1735</v>
    <v>6374</v>
    <v>6375</v>
    <v>5118</v>
    <v>2556</v>
    <v>6376</v>
    <v>224</v>
    <v>6414</v>
    <v>235</v>
    <v>6416</v>
    <v>6417</v>
    <v>6418</v>
    <v>6419</v>
    <v>6420</v>
    <v>platinum</v>
    <v>4402</v>
    <v>2349</v>
    <v>6421</v>
    <v>5471</v>
    <v>4982</v>
    <v>6422</v>
    <v>platinum</v>
    <v>2740</v>
    <v>6423</v>
    <v>2349</v>
    <v>2966</v>
    <v>6424</v>
    <v>Platinum is a chemical element with the symbol Pt and atomic number 78. It is a dense, malleable, ductile, highly unreactive, precious, silverish–white transition metal.</v>
    <v>element</v>
  </rv>
  <rv s="1">
    <fb>608756</fb>
    <v>26</v>
  </rv>
  <rv s="1">
    <fb>181879</fb>
    <v>26</v>
  </rv>
  <rv s="1">
    <fb>3.2421976318676E-2</fb>
    <v>74</v>
  </rv>
  <rv s="1">
    <fb>1.71</fb>
    <v>67</v>
  </rv>
  <rv s="1">
    <fb>0.47</fb>
    <v>70</v>
  </rv>
  <rv s="0">
    <v>536871168</v>
    <v>Bolivia</v>
    <v>wjson{"t":"e","d":"Country","e":"Bolivia"}</v>
    <v>en-US</v>
    <v>City</v>
  </rv>
  <rv s="0">
    <v>536871168</v>
    <v>Brazil</v>
    <v>wjson{"t":"e","d":"Country","e":"Brazil"}</v>
    <v>en-US</v>
    <v>City</v>
  </rv>
  <rv s="0">
    <v>536871168</v>
    <v>Chile</v>
    <v>wjson{"t":"e","d":"Country","e":"Chile"}</v>
    <v>en-US</v>
    <v>City</v>
  </rv>
  <rv s="0">
    <v>536871168</v>
    <v>Colombia</v>
    <v>wjson{"t":"e","d":"Country","e":"Colombia"}</v>
    <v>en-US</v>
    <v>City</v>
  </rv>
  <rv s="0">
    <v>536871168</v>
    <v>Ecuador</v>
    <v>wjson{"t":"e","d":"Country","e":"Ecuador"}</v>
    <v>en-US</v>
    <v>City</v>
  </rv>
  <rv s="2">
    <v>474</v>
  </rv>
  <rv s="0">
    <v>536871168</v>
    <v>Lima</v>
    <v>wjson{"t":"e","d":"City","e":["Lima","Lima","Peru"]}</v>
    <v>en-US</v>
    <v>City</v>
  </rv>
  <rv s="1">
    <fb>2414</fb>
    <v>27</v>
  </rv>
  <rv s="1">
    <fb>2.13715342569978</fb>
    <v>67</v>
  </rv>
  <rv s="1">
    <fb>18240471</fb>
    <v>26</v>
  </rv>
  <rv s="1">
    <fb>4995335</fb>
    <v>26</v>
  </rv>
  <rv s="1">
    <fb>2799000</fb>
    <v>26</v>
  </rv>
  <rv s="1">
    <fb>10445953</fb>
    <v>26</v>
  </rv>
  <rv s="1">
    <fb>0.45</fb>
    <v>70</v>
  </rv>
  <rv s="7">
    <v>68</v>
    <v>Amerindian (45.%)</v>
    <v>69</v>
    <v>Amerindian</v>
    <v>6444</v>
    <v>Amerindian (45.%)</v>
  </rv>
  <rv s="1">
    <fb>0.37</fb>
    <v>70</v>
  </rv>
  <rv s="7">
    <v>68</v>
    <v>Mestizo (37.%)</v>
    <v>69</v>
    <v>Mestizo</v>
    <v>6446</v>
    <v>Mestizo (37.%)</v>
  </rv>
  <rv s="1">
    <fb>0.15</fb>
    <v>70</v>
  </rv>
  <rv s="7">
    <v>68</v>
    <v>White (15.%)</v>
    <v>69</v>
    <v>white</v>
    <v>6448</v>
    <v>White (15.%)</v>
  </rv>
  <rv s="2">
    <v>475</v>
  </rv>
  <rv s="1">
    <fb>2310217</fb>
    <v>26</v>
  </rv>
  <rv s="3">
    <v>166</v>
    <v>10</v>
    <v>0</v>
    <v>flag of Peru</v>
  </rv>
  <rv s="1">
    <fb>226848050819.52499</fb>
    <v>71</v>
  </rv>
  <rv s="1">
    <fb>435001708732.56403</fb>
    <v>71</v>
  </rv>
  <rv s="1">
    <fb>6977.6957835538196</fb>
    <v>87</v>
  </rv>
  <rv s="1">
    <fb>2.1501313906838999</fb>
    <v>67</v>
  </rv>
  <rv s="1">
    <fb>0.42799999999999999</fb>
    <v>70</v>
  </rv>
  <rv s="1">
    <fb>9.0000000000000011E-3</fb>
    <v>75</v>
  </rv>
  <rv s="1">
    <fb>0.67200000000000004</fb>
    <v>70</v>
  </rv>
  <rv s="1">
    <fb>0.84299999999999997</fb>
    <v>70</v>
  </rv>
  <rv s="1">
    <fb>0.71399999999999997</fb>
    <v>70</v>
  </rv>
  <rv s="1">
    <fb>0.74</fb>
    <v>70</v>
  </rv>
  <rv s="1">
    <fb>16807254</fb>
    <v>26</v>
  </rv>
  <rv s="1">
    <fb>3420748</fb>
    <v>26</v>
  </rv>
  <rv s="1">
    <fb>18864899</fb>
    <v>26</v>
  </rv>
  <rv s="1">
    <fb>1279996</fb>
    <v>26</v>
  </rv>
  <rv s="1">
    <fb>0.78871803362821447</fb>
    <v>27</v>
  </rv>
  <rv s="8">
    <v>73</v>
    <v>Spanish (78.872%)</v>
    <v>69</v>
    <v>6467</v>
    <v>2091</v>
    <v>Spanish (78.872%)</v>
  </rv>
  <rv s="1">
    <fb>5.3758122852362991E-2</fb>
    <v>25</v>
  </rv>
  <rv s="0">
    <v>-1879047936</v>
    <v>Cusco Quechua</v>
    <v>wjson{"t":"e","d":"Language","e":"QuechuaCusco::59gsm"}</v>
    <v>en-US</v>
    <v>Languages</v>
  </rv>
  <rv s="8">
    <v>73</v>
    <v>Cusco Quechua (5.376%)</v>
    <v>69</v>
    <v>6469</v>
    <v>6470</v>
    <v>Cusco Quechua (5.376%)</v>
  </rv>
  <rv s="1">
    <fb>3.2254873711417796E-2</fb>
    <v>25</v>
  </rv>
  <rv s="0">
    <v>-1879047936</v>
    <v>Ayacucho Quechua</v>
    <v>wjson{"t":"e","d":"Language","e":"QuechuaAyacucho::rd5rj"}</v>
    <v>en-US</v>
    <v>Languages</v>
  </rv>
  <rv s="8">
    <v>73</v>
    <v>Ayacucho Quechua (3.225%)</v>
    <v>69</v>
    <v>6472</v>
    <v>6473</v>
    <v>Ayacucho Quechua (3.225%)</v>
  </rv>
  <rv s="1">
    <fb>1.7919374284120996E-2</fb>
    <v>25</v>
  </rv>
  <rv s="0">
    <v>-1879047936</v>
    <v>Puno Quechua</v>
    <v>wjson{"t":"e","d":"Language","e":"QuechuaPuno::5sxnn"}</v>
    <v>en-US</v>
    <v>Languages</v>
  </rv>
  <rv s="8">
    <v>73</v>
    <v>Puno Quechua (1.792%)</v>
    <v>69</v>
    <v>6475</v>
    <v>6476</v>
    <v>Puno Quechua (1.792%)</v>
  </rv>
  <rv s="1">
    <fb>1.5831516308780921E-2</fb>
    <v>25</v>
  </rv>
  <rv s="0">
    <v>-1879047936</v>
    <v>Central Aymara</v>
    <v>wjson{"t":"e","d":"Language","e":"AymaraCentral::99k96"}</v>
    <v>en-US</v>
    <v>Languages</v>
  </rv>
  <rv s="8">
    <v>73</v>
    <v>Central Aymara (1.583%)</v>
    <v>69</v>
    <v>6478</v>
    <v>6479</v>
    <v>Central Aymara (1.583%)</v>
  </rv>
  <rv s="1">
    <fb>1.2053717983453966E-2</fb>
    <v>25</v>
  </rv>
  <rv s="0">
    <v>-1879047936</v>
    <v>Huaylas Ancash Quechua</v>
    <v>wjson{"t":"e","d":"Language","e":"QuechuaHuaylasAncash::c9cdq"}</v>
    <v>en-US</v>
    <v>Languages</v>
  </rv>
  <rv s="8">
    <v>73</v>
    <v>Huaylas Ancash Quechua (1.205%)</v>
    <v>69</v>
    <v>6481</v>
    <v>6482</v>
    <v>Huaylas Ancash Quechua (1.205%)</v>
  </rv>
  <rv s="1">
    <fb>8.9596871420604979E-3</fb>
    <v>66</v>
  </rv>
  <rv s="0">
    <v>-1879047936</v>
    <v>Huaylla Wanca Quechua</v>
    <v>wjson{"t":"e","d":"Language","e":"QuechuaHuayllaWanca::g52y3"}</v>
    <v>en-US</v>
    <v>Languages</v>
  </rv>
  <rv s="8">
    <v>73</v>
    <v>Huaylla Wanca Quechua (0.896%)</v>
    <v>69</v>
    <v>6484</v>
    <v>6485</v>
    <v>Huaylla Wanca Quechua (0.896%)</v>
  </rv>
  <rv s="0">
    <v>-1879047936</v>
    <v>Northern Conchucos Ancash Quechua</v>
    <v>wjson{"t":"e","d":"Language","e":"QuechuaNorthernConchucosAncash::2j533"}</v>
    <v>en-US</v>
    <v>Languages</v>
  </rv>
  <rv s="8">
    <v>73</v>
    <v>Northern Conchucos Ancash Quechua (0.896%)</v>
    <v>69</v>
    <v>6484</v>
    <v>6487</v>
    <v>Northern Conchucos Ancash Quechua (0.896%)</v>
  </rv>
  <rv s="0">
    <v>-1879047936</v>
    <v>Southern Conchucos Ancash Quechua</v>
    <v>wjson{"t":"e","d":"Language","e":"QuechuaSouthernConchucosAncash::m826h"}</v>
    <v>en-US</v>
    <v>Languages</v>
  </rv>
  <rv s="8">
    <v>73</v>
    <v>Southern Conchucos Ancash Quechua (0.896%)</v>
    <v>69</v>
    <v>6484</v>
    <v>6489</v>
    <v>Southern Conchucos Ancash Quechua (0.896%)</v>
  </rv>
  <rv s="1">
    <fb>7.1677497136483984E-3</fb>
    <v>66</v>
  </rv>
  <rv s="0">
    <v>-1879047936</v>
    <v>Eastern Apurímac Quechua</v>
    <v>wjson{"t":"e","d":"Language","e":"QuechuaEasternApurimac::fv7s5"}</v>
    <v>en-US</v>
    <v>Languages</v>
  </rv>
  <rv s="8">
    <v>73</v>
    <v>Eastern Apurímac Quechua (0.717%)</v>
    <v>69</v>
    <v>6491</v>
    <v>6492</v>
    <v>Eastern Apurímac Quechua (0.717%)</v>
  </rv>
  <rv s="1">
    <fb>3.2254873711417792E-3</fb>
    <v>66</v>
  </rv>
  <rv s="0">
    <v>-1879047936</v>
    <v>Ambo‐Pasco Quechua</v>
    <v>wjson{"t":"e","d":"Language","e":"QuechuaAmboPasco::8wxjp"}</v>
    <v>en-US</v>
    <v>Languages</v>
  </rv>
  <rv s="8">
    <v>73</v>
    <v>Ambo‐Pasco Quechua (0.323%)</v>
    <v>69</v>
    <v>6494</v>
    <v>6495</v>
    <v>Ambo‐Pasco Quechua (0.323%)</v>
  </rv>
  <rv s="1">
    <fb>2.9887724368485411E-3</fb>
    <v>66</v>
  </rv>
  <rv s="0">
    <v>-1879047936</v>
    <v>Margos‐Yarowilca‐Lauricocha Quechua</v>
    <v>wjson{"t":"e","d":"Language","e":"QuechuaMargosYarowilcaLauricocha::3888w"}</v>
    <v>en-US</v>
    <v>Languages</v>
  </rv>
  <rv s="8">
    <v>73</v>
    <v>Margos‐Yarowilca‐Lauricocha Quechua (0.299%)</v>
    <v>69</v>
    <v>6497</v>
    <v>6498</v>
    <v>Margos‐Yarowilca‐Lauricocha Quechua (0.299%)</v>
  </rv>
  <rv s="1">
    <fb>2.5961589462834499E-3</fb>
    <v>66</v>
  </rv>
  <rv s="0">
    <v>-1879047936</v>
    <v>Huamalíes‐Dos de Mayo Huánuco Quechua</v>
    <v>wjson{"t":"e","d":"Language","e":"QuechuaHuamaliesDosMayoHuanuco::hd47q"}</v>
    <v>en-US</v>
    <v>Languages</v>
  </rv>
  <rv s="8">
    <v>73</v>
    <v>Huamalíes‐Dos de Mayo Huánuco Quechua (0.26%)</v>
    <v>69</v>
    <v>6500</v>
    <v>6501</v>
    <v>Huamalíes‐Dos de Mayo Huánuco Quechua (0.26%)</v>
  </rv>
  <rv s="1">
    <fb>2.1503249140945196E-3</fb>
    <v>66</v>
  </rv>
  <rv s="0">
    <v>-1879047936</v>
    <v>North Junín Quechua</v>
    <v>wjson{"t":"e","d":"Language","e":"QuechuaNorthJunin::68w97"}</v>
    <v>en-US</v>
    <v>Languages</v>
  </rv>
  <rv s="8">
    <v>73</v>
    <v>North Junín Quechua (0.215%)</v>
    <v>69</v>
    <v>6503</v>
    <v>6504</v>
    <v>North Junín Quechua (0.215%)</v>
  </rv>
  <rv s="1">
    <fb>1.7919374284120996E-3</fb>
    <v>66</v>
  </rv>
  <rv s="0">
    <v>-1879047936</v>
    <v>Panao Huánuco Quechua</v>
    <v>wjson{"t":"e","d":"Language","e":"QuechuaPanaoHuanuco::fv5sf"}</v>
    <v>en-US</v>
    <v>Languages</v>
  </rv>
  <rv s="8">
    <v>73</v>
    <v>Panao Huánuco Quechua (0.179%)</v>
    <v>69</v>
    <v>6506</v>
    <v>6507</v>
    <v>Panao Huánuco Quechua (0.179%)</v>
  </rv>
  <rv s="1">
    <fb>1.4335499427296796E-3</fb>
    <v>66</v>
  </rv>
  <rv s="0">
    <v>-1879047936</v>
    <v>Huallaga Huánuco Quechua</v>
    <v>wjson{"t":"e","d":"Language","e":"QuechuaHuallagaHuanuco::9grr9"}</v>
    <v>en-US</v>
    <v>Languages</v>
  </rv>
  <rv s="8">
    <v>73</v>
    <v>Huallaga Huánuco Quechua (0.143%)</v>
    <v>69</v>
    <v>6509</v>
    <v>6510</v>
    <v>Huallaga Huánuco Quechua (0.143%)</v>
  </rv>
  <rv s="1">
    <fb>1.3722656826779859E-3</fb>
    <v>66</v>
  </rv>
  <rv s="0">
    <v>-1879047936</v>
    <v>Aguaruna</v>
    <v>wjson{"t":"e","d":"Language","e":"Aguaruna::98zyj"}</v>
    <v>en-US</v>
    <v>Languages</v>
  </rv>
  <rv s="8">
    <v>73</v>
    <v>Aguaruna (0.137%)</v>
    <v>69</v>
    <v>6512</v>
    <v>6513</v>
    <v>Aguaruna (0.137%)</v>
  </rv>
  <rv s="1">
    <fb>1.07516245704726E-3</fb>
    <v>66</v>
  </rv>
  <rv s="0">
    <v>-1879047936</v>
    <v>Cajamarca Quechua</v>
    <v>wjson{"t":"e","d":"Language","e":"QuechuaCajamarca::7897m"}</v>
    <v>en-US</v>
    <v>Languages</v>
  </rv>
  <rv s="8">
    <v>73</v>
    <v>Cajamarca Quechua (0.108%)</v>
    <v>69</v>
    <v>6515</v>
    <v>6516</v>
    <v>Cajamarca Quechua (0.108%)</v>
  </rv>
  <rv s="1">
    <fb>9.3180746277429175E-4</fb>
    <v>67</v>
  </rv>
  <rv s="0">
    <v>-1879047936</v>
    <v>Shipibo‐Conibo</v>
    <v>wjson{"t":"e","d":"Language","e":"ShipiboConibo::586sg"}</v>
    <v>en-US</v>
    <v>Languages</v>
  </rv>
  <rv s="8">
    <v>73</v>
    <v>Shipibo‐Conibo (0.093%)</v>
    <v>69</v>
    <v>6518</v>
    <v>6519</v>
    <v>Shipibo‐Conibo (0.093%)</v>
  </rv>
  <rv s="1">
    <fb>8.5117027849574735E-4</fb>
    <v>67</v>
  </rv>
  <rv s="0">
    <v>-1879047936</v>
    <v>Asháninka</v>
    <v>wjson{"t":"e","d":"Language","e":"Ashaninka::pdnm2"}</v>
    <v>en-US</v>
    <v>Languages</v>
  </rv>
  <rv s="8">
    <v>73</v>
    <v>Asháninka (0.085%)</v>
    <v>69</v>
    <v>6521</v>
    <v>6522</v>
    <v>Asháninka (0.085%)</v>
  </rv>
  <rv s="1">
    <fb>7.3469434564896077E-4</fb>
    <v>67</v>
  </rv>
  <rv s="0">
    <v>-1879047936</v>
    <v>Yanahuanca Pasco Quechua</v>
    <v>wjson{"t":"e","d":"Language","e":"QuechuaYanahuancaPasco::38j82"}</v>
    <v>en-US</v>
    <v>Languages</v>
  </rv>
  <rv s="8">
    <v>73</v>
    <v>Yanahuanca Pasco Quechua (0.073%)</v>
    <v>69</v>
    <v>6524</v>
    <v>6525</v>
    <v>Yanahuanca Pasco Quechua (0.073%)</v>
  </rv>
  <rv s="1">
    <fb>7.1677497136483979E-4</fb>
    <v>67</v>
  </rv>
  <rv s="0">
    <v>-1879047936</v>
    <v>Lambayeque Quechua</v>
    <v>wjson{"t":"e","d":"Language","e":"QuechuaLambayeque::5468z"}</v>
    <v>en-US</v>
    <v>Languages</v>
  </rv>
  <rv s="8">
    <v>73</v>
    <v>Lambayeque Quechua (0.072%)</v>
    <v>69</v>
    <v>6527</v>
    <v>6528</v>
    <v>Lambayeque Quechua (0.072%)</v>
  </rv>
  <rv s="1">
    <fb>6.6760420832921187E-4</fb>
    <v>67</v>
  </rv>
  <rv s="0">
    <v>-1879047936</v>
    <v>Arequipa‐La Unión Quechua</v>
    <v>wjson{"t":"e","d":"Language","e":"QuechuaArequipaLaUnion::79c52"}</v>
    <v>en-US</v>
    <v>Languages</v>
  </rv>
  <rv s="8">
    <v>73</v>
    <v>Arequipa‐La Unión Quechua (0.067%)</v>
    <v>69</v>
    <v>6530</v>
    <v>6531</v>
    <v>Arequipa‐La Unión Quechua (0.067%)</v>
  </rv>
  <rv s="1">
    <fb>5.3758122852363001E-4</fb>
    <v>67</v>
  </rv>
  <rv s="0">
    <v>-1879047936</v>
    <v>San Martín Quechua</v>
    <v>wjson{"t":"e","d":"Language","e":"QuechuaSanMartin::xz45s"}</v>
    <v>en-US</v>
    <v>Languages</v>
  </rv>
  <rv s="8">
    <v>73</v>
    <v>San Martín Quechua (0.054%)</v>
    <v>69</v>
    <v>6533</v>
    <v>6534</v>
    <v>San Martín Quechua (0.054%)</v>
  </rv>
  <rv s="1">
    <fb>5.2145379166792095E-4</fb>
    <v>67</v>
  </rv>
  <rv s="0">
    <v>-1879047936</v>
    <v>Jauja Wanca Quechua</v>
    <v>wjson{"t":"e","d":"Language","e":"QuechuaJaujaWanca::85cp8"}</v>
    <v>en-US</v>
    <v>Languages</v>
  </rv>
  <rv s="8">
    <v>73</v>
    <v>Jauja Wanca Quechua (0.052%)</v>
    <v>69</v>
    <v>6536</v>
    <v>6537</v>
    <v>Jauja Wanca Quechua (0.052%)</v>
  </rv>
  <rv s="1">
    <fb>4.6590373138714582E-4</fb>
    <v>67</v>
  </rv>
  <rv s="0">
    <v>-1879047936</v>
    <v>Ashéninka South Ucayali</v>
    <v>wjson{"t":"e","d":"Language","e":"AsheninkaSouthUcayali::gnyz6"}</v>
    <v>en-US</v>
    <v>Languages</v>
  </rv>
  <rv s="8">
    <v>73</v>
    <v>Ashéninka South Ucayali (0.047%)</v>
    <v>69</v>
    <v>6539</v>
    <v>6540</v>
    <v>Ashéninka South Ucayali (0.047%)</v>
  </rv>
  <rv s="1">
    <fb>4.3006498281890397E-4</fb>
    <v>67</v>
  </rv>
  <rv s="0">
    <v>-1879047936</v>
    <v>Ashéninka Pajonal</v>
    <v>wjson{"t":"e","d":"Language","e":"AsheninkaPajonal::8n9x5"}</v>
    <v>en-US</v>
    <v>Languages</v>
  </rv>
  <rv s="8">
    <v>73</v>
    <v>Ashéninka Pajonal (0.043%)</v>
    <v>69</v>
    <v>6542</v>
    <v>6543</v>
    <v>Ashéninka Pajonal (0.043%)</v>
  </rv>
  <rv s="0">
    <v>-1879047936</v>
    <v>Ashéninka Pichis</v>
    <v>wjson{"t":"e","d":"Language","e":"AsheninkaPichis::574h2"}</v>
    <v>en-US</v>
    <v>Languages</v>
  </rv>
  <rv s="8">
    <v>73</v>
    <v>Ashéninka Pichis (0.043%)</v>
    <v>69</v>
    <v>6542</v>
    <v>6545</v>
    <v>Ashéninka Pichis (0.043%)</v>
  </rv>
  <rv s="1">
    <fb>4.079883137008669E-4</fb>
    <v>67</v>
  </rv>
  <rv s="0">
    <v>-1879047936</v>
    <v>Chayahuita</v>
    <v>wjson{"t":"e","d":"Language","e":"Chayahuita::78z6g"}</v>
    <v>en-US</v>
    <v>Languages</v>
  </rv>
  <rv s="8">
    <v>73</v>
    <v>Chayahuita (0.041%)</v>
    <v>69</v>
    <v>6547</v>
    <v>6548</v>
    <v>Chayahuita (0.041%)</v>
  </rv>
  <rv s="1">
    <fb>3.6372745921908799E-4</fb>
    <v>67</v>
  </rv>
  <rv s="0">
    <v>-1879047936</v>
    <v>Machiguenga</v>
    <v>wjson{"t":"e","d":"Language","e":"Machiguenga::89yf2"}</v>
    <v>en-US</v>
    <v>Languages</v>
  </rv>
  <rv s="8">
    <v>73</v>
    <v>Machiguenga (0.036%)</v>
    <v>69</v>
    <v>6550</v>
    <v>6551</v>
    <v>Machiguenga (0.036%)</v>
  </rv>
  <rv s="1">
    <fb>3.5838748568241979E-4</fb>
    <v>67</v>
  </rv>
  <rv s="0">
    <v>-1879047936</v>
    <v>Quechua Chiquián Ancash</v>
    <v>wjson{"t":"e","d":"Language","e":"QuechuaChiquianAncash::7qfvy"}</v>
    <v>en-US</v>
    <v>Languages</v>
  </rv>
  <rv s="8">
    <v>73</v>
    <v>Quechua Chiquián Ancash (0.036%)</v>
    <v>69</v>
    <v>6553</v>
    <v>6554</v>
    <v>Quechua Chiquián Ancash (0.036%)</v>
  </rv>
  <rv s="0">
    <v>-1879047936</v>
    <v>Santa Ana de Tusi Pasco Quechua</v>
    <v>wjson{"t":"e","d":"Language","e":"QuechuaSantaAnaTusiPasco::j4dqn"}</v>
    <v>en-US</v>
    <v>Languages</v>
  </rv>
  <rv s="8">
    <v>73</v>
    <v>Santa Ana de Tusi Pasco Quechua (0.036%)</v>
    <v>69</v>
    <v>6553</v>
    <v>6556</v>
    <v>Santa Ana de Tusi Pasco Quechua (0.036%)</v>
  </rv>
  <rv s="1">
    <fb>3.5233073717438689E-4</fb>
    <v>67</v>
  </rv>
  <rv s="0">
    <v>-1879047936</v>
    <v>Yanesha'</v>
    <v>wjson{"t":"e","d":"Language","e":"Yanesha::w4x27"}</v>
    <v>en-US</v>
    <v>Languages</v>
  </rv>
  <rv s="8">
    <v>73</v>
    <v>Yanesha' (0.035%)</v>
    <v>69</v>
    <v>6558</v>
    <v>6559</v>
    <v>Yanesha' (0.035%)</v>
  </rv>
  <rv s="1">
    <fb>3.3448304038740263E-4</fb>
    <v>67</v>
  </rv>
  <rv s="0">
    <v>-1879047936</v>
    <v>Huambisa</v>
    <v>wjson{"t":"e","d":"Language","e":"Huambisa::hm9yj"}</v>
    <v>en-US</v>
    <v>Languages</v>
  </rv>
  <rv s="8">
    <v>73</v>
    <v>Huambisa (0.033%)</v>
    <v>69</v>
    <v>6561</v>
    <v>6562</v>
    <v>Huambisa (0.033%)</v>
  </rv>
  <rv s="1">
    <fb>2.8670998854593587E-4</fb>
    <v>67</v>
  </rv>
  <rv s="0">
    <v>-1879047936</v>
    <v>Napo Lowland Quechua</v>
    <v>wjson{"t":"e","d":"Language","e":"QuechuaNapoLowland::p4t87"}</v>
    <v>en-US</v>
    <v>Languages</v>
  </rv>
  <rv s="8">
    <v>73</v>
    <v>Napo Lowland Quechua (0.029%)</v>
    <v>69</v>
    <v>6564</v>
    <v>6565</v>
    <v>Napo Lowland Quechua (0.029%)</v>
  </rv>
  <rv s="0">
    <v>-1879047936</v>
    <v>Ticuna</v>
    <v>wjson{"t":"e","d":"Language","e":"Ticuna::d7x9j"}</v>
    <v>en-US</v>
    <v>Languages</v>
  </rv>
  <rv s="8">
    <v>73</v>
    <v>Ticuna (0.029%)</v>
    <v>69</v>
    <v>6564</v>
    <v>6567</v>
    <v>Ticuna (0.029%)</v>
  </rv>
  <rv s="1">
    <fb>2.5087123997769397E-4</fb>
    <v>67</v>
  </rv>
  <rv s="0">
    <v>-1879047936</v>
    <v>Ashéninka Ucayali‐Yurúa</v>
    <v>wjson{"t":"e","d":"Language","e":"AsheninkaUcayaliYurua::hg9qd"}</v>
    <v>en-US</v>
    <v>Languages</v>
  </rv>
  <rv s="8">
    <v>73</v>
    <v>Ashéninka Ucayali‐Yurúa (0.025%)</v>
    <v>69</v>
    <v>6569</v>
    <v>6570</v>
    <v>Ashéninka Ucayali‐Yurúa (0.025%)</v>
  </rv>
  <rv s="0">
    <v>-1879047936</v>
    <v>Cajatambo North Lima Quechua</v>
    <v>wjson{"t":"e","d":"Language","e":"QuechuaCajatamboNorthLima::4m78s"}</v>
    <v>en-US</v>
    <v>Languages</v>
  </rv>
  <rv s="8">
    <v>73</v>
    <v>Cajatambo North Lima Quechua (0.025%)</v>
    <v>69</v>
    <v>6569</v>
    <v>6572</v>
    <v>Cajatambo North Lima Quechua (0.025%)</v>
  </rv>
  <rv s="0">
    <v>-1879047936</v>
    <v>Chachapoyas Quechua</v>
    <v>wjson{"t":"e","d":"Language","e":"QuechuaChachapoyas::964w6"}</v>
    <v>en-US</v>
    <v>Languages</v>
  </rv>
  <rv s="8">
    <v>73</v>
    <v>Chachapoyas Quechua (0.025%)</v>
    <v>69</v>
    <v>6569</v>
    <v>6574</v>
    <v>Chachapoyas Quechua (0.025%)</v>
  </rv>
  <rv s="1">
    <fb>2.3295186569357288E-4</fb>
    <v>67</v>
  </rv>
  <rv s="0">
    <v>-1879047936</v>
    <v>Nomatsiguenga</v>
    <v>wjson{"t":"e","d":"Language","e":"Nomatsiguenga::qt4zm"}</v>
    <v>en-US</v>
    <v>Languages</v>
  </rv>
  <rv s="8">
    <v>73</v>
    <v>Nomatsiguenga (0.023%)</v>
    <v>69</v>
    <v>6576</v>
    <v>6577</v>
    <v>Nomatsiguenga (0.023%)</v>
  </rv>
  <rv s="0">
    <v>-1879047936</v>
    <v>Sihuas Ancash Quechua</v>
    <v>wjson{"t":"e","d":"Language","e":"QuechuaSihuasAncash::y54hf"}</v>
    <v>en-US</v>
    <v>Languages</v>
  </rv>
  <rv s="8">
    <v>73</v>
    <v>Sihuas Ancash Quechua (0.023%)</v>
    <v>69</v>
    <v>6576</v>
    <v>6579</v>
    <v>Sihuas Ancash Quechua (0.023%)</v>
  </rv>
  <rv s="0">
    <v>-1879047936</v>
    <v>Yauyos Quechua</v>
    <v>wjson{"t":"e","d":"Language","e":"QuechuaYauyos::nh7ty"}</v>
    <v>en-US</v>
    <v>Languages</v>
  </rv>
  <rv s="8">
    <v>73</v>
    <v>Yauyos Quechua (0.023%)</v>
    <v>69</v>
    <v>6576</v>
    <v>6581</v>
    <v>Yauyos Quechua (0.023%)</v>
  </rv>
  <rv s="1">
    <fb>2.1503249140945196E-4</fb>
    <v>67</v>
  </rv>
  <rv s="0">
    <v>-1879047936</v>
    <v>Chincha Quechua</v>
    <v>wjson{"t":"e","d":"Language","e":"QuechuaChincha::v58ng"}</v>
    <v>en-US</v>
    <v>Languages</v>
  </rv>
  <rv s="8">
    <v>73</v>
    <v>Chincha Quechua (0.022%)</v>
    <v>69</v>
    <v>6583</v>
    <v>6584</v>
    <v>Chincha Quechua (0.022%)</v>
  </rv>
  <rv s="1">
    <fb>2.0399415685043329E-4</fb>
    <v>67</v>
  </rv>
  <rv s="0">
    <v>-1879047936</v>
    <v>Yagua</v>
    <v>wjson{"t":"e","d":"Language","e":"Yagua::cj5py"}</v>
    <v>en-US</v>
    <v>Languages</v>
  </rv>
  <rv s="8">
    <v>73</v>
    <v>Yagua (0.02%)</v>
    <v>69</v>
    <v>6586</v>
    <v>6587</v>
    <v>Yagua (0.02%)</v>
  </rv>
  <rv s="1">
    <fb>1.9711311712533098E-4</fb>
    <v>67</v>
  </rv>
  <rv s="0">
    <v>-1879047936</v>
    <v>Ashéninka Perené</v>
    <v>wjson{"t":"e","d":"Language","e":"AsheninkaPerene::r9555"}</v>
    <v>en-US</v>
    <v>Languages</v>
  </rv>
  <rv s="8">
    <v>73</v>
    <v>Ashéninka Perené (0.02%)</v>
    <v>69</v>
    <v>6589</v>
    <v>6590</v>
    <v>Ashéninka Perené (0.02%)</v>
  </rv>
  <rv s="1">
    <fb>1.7919374284120989E-4</fb>
    <v>67</v>
  </rv>
  <rv s="0">
    <v>-1879047936</v>
    <v>Cashibo‐Cacataibo</v>
    <v>wjson{"t":"e","d":"Language","e":"CashiboCacataibo::6797n"}</v>
    <v>en-US</v>
    <v>Languages</v>
  </rv>
  <rv s="8">
    <v>73</v>
    <v>Cashibo‐Cacataibo (0.018%)</v>
    <v>69</v>
    <v>6592</v>
    <v>6593</v>
    <v>Cashibo‐Cacataibo (0.018%)</v>
  </rv>
  <rv s="1">
    <fb>1.4335499427296799E-4</fb>
    <v>67</v>
  </rv>
  <rv s="0">
    <v>-1879047936</v>
    <v>Ajyíninka Apurucayali</v>
    <v>wjson{"t":"e","d":"Language","e":"AjyininkaApurucayali::445m6"}</v>
    <v>en-US</v>
    <v>Languages</v>
  </rv>
  <rv s="8">
    <v>73</v>
    <v>Ajyíninka Apurucayali (0.014%)</v>
    <v>69</v>
    <v>6595</v>
    <v>6596</v>
    <v>Ajyíninka Apurucayali (0.014%)</v>
  </rv>
  <rv s="0">
    <v>-1879047936</v>
    <v>Corongo Ancash Quechua</v>
    <v>wjson{"t":"e","d":"Language","e":"QuechuaCorongoAncash::ztf3d"}</v>
    <v>en-US</v>
    <v>Languages</v>
  </rv>
  <rv s="8">
    <v>73</v>
    <v>Corongo Ancash Quechua (0.014%)</v>
    <v>69</v>
    <v>6595</v>
    <v>6598</v>
    <v>Corongo Ancash Quechua (0.014%)</v>
  </rv>
  <rv s="0">
    <v>-1879047936</v>
    <v>Yine</v>
    <v>wjson{"t":"e","d":"Language","e":"Yine::d3669"}</v>
    <v>en-US</v>
    <v>Languages</v>
  </rv>
  <rv s="8">
    <v>73</v>
    <v>Yine (0.014%)</v>
    <v>69</v>
    <v>6595</v>
    <v>6600</v>
    <v>Yine (0.014%)</v>
  </rv>
  <rv s="1">
    <fb>1.0751624570472598E-4</fb>
    <v>67</v>
  </rv>
  <rv s="0">
    <v>-1879047936</v>
    <v>Achuar‐Shiwiar</v>
    <v>wjson{"t":"e","d":"Language","e":"AchuarShiwiar::8z8kr"}</v>
    <v>en-US</v>
    <v>Languages</v>
  </rv>
  <rv s="8">
    <v>73</v>
    <v>Achuar‐Shiwiar (0.011%)</v>
    <v>69</v>
    <v>6602</v>
    <v>6603</v>
    <v>Achuar‐Shiwiar (0.011%)</v>
  </rv>
  <rv s="0">
    <v>-1879047936</v>
    <v>Candoshi‐Shapra</v>
    <v>wjson{"t":"e","d":"Language","e":"CandoshiShapra::66y29"}</v>
    <v>en-US</v>
    <v>Languages</v>
  </rv>
  <rv s="8">
    <v>73</v>
    <v>Candoshi‐Shapra (0.011%)</v>
    <v>69</v>
    <v>6602</v>
    <v>6605</v>
    <v>Candoshi‐Shapra (0.011%)</v>
  </rv>
  <rv s="0">
    <v>-1879047936</v>
    <v>Urarina</v>
    <v>wjson{"t":"e","d":"Language","e":"Urarina::8296v"}</v>
    <v>en-US</v>
    <v>Languages</v>
  </rv>
  <rv s="8">
    <v>73</v>
    <v>Urarina (0.011%)</v>
    <v>69</v>
    <v>6602</v>
    <v>6607</v>
    <v>Urarina (0.011%)</v>
  </rv>
  <rv s="2">
    <v>476</v>
  </rv>
  <rv s="0">
    <v>536871168</v>
    <v>Arequipa</v>
    <v>wjson{"t":"e","d":"City","e":["Arequipa","Arequipa","Peru"]}</v>
    <v>en-US</v>
    <v>City</v>
  </rv>
  <rv s="0">
    <v>536871168</v>
    <v>Trujillo</v>
    <v>wjson{"t":"e","d":"City","e":["Trujillo","LaLibertad","Peru"]}</v>
    <v>en-US</v>
    <v>City</v>
  </rv>
  <rv s="0">
    <v>536871168</v>
    <v>Chiclayo</v>
    <v>wjson{"t":"e","d":"City","e":["Chiclayo","Lambayeque","Peru"]}</v>
    <v>en-US</v>
    <v>City</v>
  </rv>
  <rv s="0">
    <v>536871168</v>
    <v>Cusco</v>
    <v>wjson{"t":"e","d":"City","e":["Cusco","Cusco","Peru"]}</v>
    <v>en-US</v>
    <v>City</v>
  </rv>
  <rv s="2">
    <v>477</v>
  </rv>
  <rv s="1">
    <fb>74.2</fb>
    <v>66</v>
  </rv>
  <rv s="1">
    <fb>0.94408270000000005</fb>
    <v>65</v>
  </rv>
  <rv s="4">
    <v>167</v>
    <v>10</v>
    <v>32</v>
    <v>1</v>
    <v>location map</v>
  </rv>
  <rv s="1">
    <fb>27.488</fb>
    <v>66</v>
  </rv>
  <rv s="1">
    <fb>38915386</fb>
    <v>26</v>
  </rv>
  <rv s="2">
    <v>478</v>
  </rv>
  <rv s="1">
    <fb>1.1400000000000002E-3</fb>
    <v>75</v>
  </rv>
  <rv s="1">
    <fb>32510462</fb>
    <v>26</v>
  </rv>
  <rv s="1">
    <fb>25.398798437500002</fb>
    <v>66</v>
  </rv>
  <rv s="1">
    <fb>1.6161571969758499</fb>
    <v>67</v>
  </rv>
  <rv s="1">
    <fb>3592865</fb>
    <v>26</v>
  </rv>
  <rv s="1">
    <fb>17.387239999999998</fb>
    <v>66</v>
  </rv>
  <rv s="1">
    <fb>3.7199300000000005E-2</fb>
    <v>74</v>
  </rv>
  <rv s="1">
    <fb>210883429892.02399</fb>
    <v>71</v>
  </rv>
  <rv s="0">
    <v>536871168</v>
    <v>Amazonas, Peru</v>
    <v>wjson{"t":"e","d":"AdministrativeDivision","e":["Amazonas","Peru"]}</v>
    <v>en-US</v>
    <v>City</v>
  </rv>
  <rv s="0">
    <v>536871168</v>
    <v>Ancash, Peru</v>
    <v>wjson{"t":"e","d":"AdministrativeDivision","e":["Ancash","Peru"]}</v>
    <v>en-US</v>
    <v>City</v>
  </rv>
  <rv s="0">
    <v>536871168</v>
    <v>Apurímac, Peru</v>
    <v>wjson{"t":"e","d":"AdministrativeDivision","e":["Apurimac","Peru"]}</v>
    <v>en-US</v>
    <v>City</v>
  </rv>
  <rv s="0">
    <v>536871168</v>
    <v>Arequipa, Peru</v>
    <v>wjson{"t":"e","d":"AdministrativeDivision","e":["Arequipa","Peru"]}</v>
    <v>en-US</v>
    <v>City</v>
  </rv>
  <rv s="0">
    <v>536871168</v>
    <v>Ayacucho, Peru</v>
    <v>wjson{"t":"e","d":"AdministrativeDivision","e":["Ayacucho","Peru"]}</v>
    <v>en-US</v>
    <v>City</v>
  </rv>
  <rv s="0">
    <v>536871168</v>
    <v>Cajamarca, Peru</v>
    <v>wjson{"t":"e","d":"AdministrativeDivision","e":["Cajamarca","Peru"]}</v>
    <v>en-US</v>
    <v>City</v>
  </rv>
  <rv s="0">
    <v>536871168</v>
    <v>Callao, Peru</v>
    <v>wjson{"t":"e","d":"AdministrativeDivision","e":["Callao","Peru"]}</v>
    <v>en-US</v>
    <v>City</v>
  </rv>
  <rv s="0">
    <v>536871168</v>
    <v>Cusco, Peru</v>
    <v>wjson{"t":"e","d":"AdministrativeDivision","e":["Cusco","Peru"]}</v>
    <v>en-US</v>
    <v>City</v>
  </rv>
  <rv s="0">
    <v>536871168</v>
    <v>Huancavelica, Peru</v>
    <v>wjson{"t":"e","d":"AdministrativeDivision","e":["Huancavelica","Peru"]}</v>
    <v>en-US</v>
    <v>City</v>
  </rv>
  <rv s="0">
    <v>536871168</v>
    <v>Huánuco, Peru</v>
    <v>wjson{"t":"e","d":"AdministrativeDivision","e":["Huanuco","Peru"]}</v>
    <v>en-US</v>
    <v>City</v>
  </rv>
  <rv s="0">
    <v>536871168</v>
    <v>Ica, Peru</v>
    <v>wjson{"t":"e","d":"AdministrativeDivision","e":["Ica","Peru"]}</v>
    <v>en-US</v>
    <v>City</v>
  </rv>
  <rv s="0">
    <v>536871168</v>
    <v>Junín, Peru</v>
    <v>wjson{"t":"e","d":"AdministrativeDivision","e":["Junin","Peru"]}</v>
    <v>en-US</v>
    <v>City</v>
  </rv>
  <rv s="0">
    <v>536871168</v>
    <v>La Libertad, Peru</v>
    <v>wjson{"t":"e","d":"AdministrativeDivision","e":["LaLibertad","Peru"]}</v>
    <v>en-US</v>
    <v>City</v>
  </rv>
  <rv s="0">
    <v>536871168</v>
    <v>Lambayeque, Peru</v>
    <v>wjson{"t":"e","d":"AdministrativeDivision","e":["Lambayeque","Peru"]}</v>
    <v>en-US</v>
    <v>City</v>
  </rv>
  <rv s="0">
    <v>536871168</v>
    <v>Lima, Peru</v>
    <v>wjson{"t":"e","d":"AdministrativeDivision","e":["Lima","Peru"]}</v>
    <v>en-US</v>
    <v>City</v>
  </rv>
  <rv s="0">
    <v>536871168</v>
    <v>Lima Provincias, Peru</v>
    <v>wjson{"t":"e","d":"AdministrativeDivision","e":["LimaProvincias","Peru"]}</v>
    <v>en-US</v>
    <v>City</v>
  </rv>
  <rv s="0">
    <v>536871168</v>
    <v>Loreto, Peru</v>
    <v>wjson{"t":"e","d":"AdministrativeDivision","e":["Loreto","Peru"]}</v>
    <v>en-US</v>
    <v>City</v>
  </rv>
  <rv s="0">
    <v>536871168</v>
    <v>Madre de Dios, Peru</v>
    <v>wjson{"t":"e","d":"AdministrativeDivision","e":["MadreDeDios","Peru"]}</v>
    <v>en-US</v>
    <v>City</v>
  </rv>
  <rv s="0">
    <v>536871168</v>
    <v>Moquegua, Peru</v>
    <v>wjson{"t":"e","d":"AdministrativeDivision","e":["Moquegua","Peru"]}</v>
    <v>en-US</v>
    <v>City</v>
  </rv>
  <rv s="0">
    <v>536871168</v>
    <v>Pasco, Peru</v>
    <v>wjson{"t":"e","d":"AdministrativeDivision","e":["Pasco","Peru"]}</v>
    <v>en-US</v>
    <v>City</v>
  </rv>
  <rv s="0">
    <v>536871168</v>
    <v>Piura, Peru</v>
    <v>wjson{"t":"e","d":"AdministrativeDivision","e":["Piura","Peru"]}</v>
    <v>en-US</v>
    <v>City</v>
  </rv>
  <rv s="0">
    <v>536871168</v>
    <v>Puno, Peru</v>
    <v>wjson{"t":"e","d":"AdministrativeDivision","e":["Puno","Peru"]}</v>
    <v>en-US</v>
    <v>City</v>
  </rv>
  <rv s="0">
    <v>536871168</v>
    <v>San Martín, Peru</v>
    <v>wjson{"t":"e","d":"AdministrativeDivision","e":["SanMartin","Peru"]}</v>
    <v>en-US</v>
    <v>City</v>
  </rv>
  <rv s="0">
    <v>536871168</v>
    <v>Tacna, Peru</v>
    <v>wjson{"t":"e","d":"AdministrativeDivision","e":["Tacna","Peru"]}</v>
    <v>en-US</v>
    <v>City</v>
  </rv>
  <rv s="0">
    <v>536871168</v>
    <v>Tumbes, Peru</v>
    <v>wjson{"t":"e","d":"AdministrativeDivision","e":["Tumbes","Peru"]}</v>
    <v>en-US</v>
    <v>City</v>
  </rv>
  <rv s="0">
    <v>536871168</v>
    <v>Ucayali, Peru</v>
    <v>wjson{"t":"e","d":"AdministrativeDivision","e":["Ucayali","Peru"]}</v>
    <v>en-US</v>
    <v>City</v>
  </rv>
  <rv s="2">
    <v>479</v>
  </rv>
  <rv s="1">
    <fb>0.96498304423587145</fb>
    <v>70</v>
  </rv>
  <rv s="9">
    <v>76</v>
    <v>Christianity (96.498%)</v>
    <v>69</v>
    <v>6656</v>
    <v>Christianity (96.498%)</v>
    <v>Christianity</v>
  </rv>
  <rv s="1">
    <fb>1.3060363020863035E-2</fb>
    <v>28</v>
  </rv>
  <rv s="9">
    <v>76</v>
    <v>Ethnic religions (1.306%)</v>
    <v>69</v>
    <v>6658</v>
    <v>Ethnic religions (1.306%)</v>
    <v>ethnic religions</v>
  </rv>
  <rv s="1">
    <fb>2.2496845990103462E-3</fb>
    <v>75</v>
  </rv>
  <rv s="9">
    <v>76</v>
    <v>Buddhism (0.225%)</v>
    <v>69</v>
    <v>6660</v>
    <v>Buddhism (0.225%)</v>
    <v>Buddhism</v>
  </rv>
  <rv s="1">
    <fb>1.4209268221435183E-3</fb>
    <v>75</v>
  </rv>
  <rv s="9">
    <v>76</v>
    <v>Bahá'í Faith (0.142%)</v>
    <v>69</v>
    <v>6662</v>
    <v>Bahá'í Faith (0.142%)</v>
    <v>Bahá'í Faith</v>
  </rv>
  <rv s="1">
    <fb>6.5817218847079545E-4</fb>
    <v>77</v>
  </rv>
  <rv s="9">
    <v>76</v>
    <v>Chinese Universism (0.066%)</v>
    <v>69</v>
    <v>6664</v>
    <v>Chinese Universism (0.066%)</v>
    <v>Chinese Universism</v>
  </rv>
  <rv s="1">
    <fb>3.539713529911384E-4</fb>
    <v>77</v>
  </rv>
  <rv s="9">
    <v>76</v>
    <v>Judaism (0.035%)</v>
    <v>69</v>
    <v>6666</v>
    <v>Judaism (0.035%)</v>
    <v>Judaism</v>
  </rv>
  <rv s="1">
    <fb>2.5207050894823489E-5</fb>
    <v>97</v>
  </rv>
  <rv s="9">
    <v>76</v>
    <v>Islam (0.003%)</v>
    <v>69</v>
    <v>6668</v>
    <v>Islam (0.003%)</v>
    <v>Islam</v>
  </rv>
  <rv s="2">
    <v>480</v>
  </rv>
  <rv s="1">
    <fb>2779973</fb>
    <v>26</v>
  </rv>
  <rv s="1">
    <fb>14.200419999999999</fb>
    <v>66</v>
  </rv>
  <rv s="1">
    <fb>12505</fb>
    <v>26</v>
  </rv>
  <rv s="1">
    <fb>2995</fb>
    <v>27</v>
  </rv>
  <rv s="10">
    <v>78</v>
    <v>Brazil (2995. km)</v>
    <v>69</v>
    <v>79</v>
    <v>6432</v>
    <v>6674</v>
    <v>Brazil (2995. km)</v>
  </rv>
  <rv s="1">
    <fb>1800</fb>
    <v>27</v>
  </rv>
  <rv s="10">
    <v>78</v>
    <v>Colombia (1800. km)</v>
    <v>69</v>
    <v>79</v>
    <v>6434</v>
    <v>6676</v>
    <v>Colombia (1800. km)</v>
  </rv>
  <rv s="1">
    <fb>1420</fb>
    <v>27</v>
  </rv>
  <rv s="10">
    <v>78</v>
    <v>Ecuador (1420. km)</v>
    <v>69</v>
    <v>79</v>
    <v>6435</v>
    <v>6678</v>
    <v>Ecuador (1420. km)</v>
  </rv>
  <rv s="1">
    <fb>1075</fb>
    <v>27</v>
  </rv>
  <rv s="10">
    <v>78</v>
    <v>Bolivia (1075. km)</v>
    <v>69</v>
    <v>79</v>
    <v>6431</v>
    <v>6680</v>
    <v>Bolivia (1075. km)</v>
  </rv>
  <rv s="1">
    <fb>171</fb>
    <v>25</v>
  </rv>
  <rv s="10">
    <v>78</v>
    <v>Chile (171. km)</v>
    <v>69</v>
    <v>79</v>
    <v>6433</v>
    <v>6682</v>
    <v>Chile (171. km)</v>
  </rv>
  <rv s="2">
    <v>481</v>
  </rv>
  <rv s="1">
    <fb>3082036</fb>
    <v>26</v>
  </rv>
  <rv s="1">
    <fb>1206970</fb>
    <v>26</v>
  </rv>
  <rv s="2">
    <v>482</v>
  </rv>
  <rv s="1">
    <fb>1285216</fb>
    <v>26</v>
  </rv>
  <rv s="1">
    <fb>78986</fb>
    <v>29</v>
  </rv>
  <rv s="1">
    <fb>7644244</fb>
    <v>26</v>
  </rv>
  <rv s="1">
    <fb>402405</fb>
    <v>26</v>
  </rv>
  <rv s="1">
    <fb>1613694</fb>
    <v>26</v>
  </rv>
  <rv s="1">
    <fb>604</fb>
    <v>26</v>
  </rv>
  <rv s="1">
    <fb>3.3099999427795401E-2</fb>
    <v>74</v>
  </rv>
  <rv s="48">
    <v>#VALUE!</v>
    <v>en-US</v>
    <v>wjson{"t":"e","d":"Country","e":"Peru"}</v>
    <v>536871168</v>
    <v>1</v>
    <v>170</v>
    <v>171</v>
    <v>Peru</v>
    <v>8</v>
    <v>49</v>
    <v>City</v>
    <v>10</v>
    <v>95</v>
    <v>64</v>
    <v>6426</v>
    <v>6427</v>
    <v>6428</v>
    <v>6429</v>
    <v>6430</v>
    <v>6436</v>
    <v>51</v>
    <v>6437</v>
    <v>6438</v>
    <v>6439</v>
    <v>PE</v>
    <v>6440</v>
    <v>6441</v>
    <v>6442</v>
    <v>6443</v>
    <v>6450</v>
    <v>6451</v>
    <v>6452</v>
    <v>Republic of Peru</v>
    <v>6453</v>
    <v>6454</v>
    <v>6455</v>
    <v>6456</v>
    <v>6457</v>
    <v>6458</v>
    <v>6459</v>
    <v>6460</v>
    <v>6461</v>
    <v>6462</v>
    <v>.pe</v>
    <v>6463</v>
    <v>6464</v>
    <v>PERU</v>
    <v>6465</v>
    <v>6466</v>
    <v>6609</v>
    <v>6614</v>
    <v>PE</v>
    <v>6615</v>
    <v>6616</v>
    <v>6617</v>
    <v>6618</v>
    <v>6619</v>
    <v>Peru</v>
    <v>Peruvian</v>
    <v>6620</v>
    <v>6621</v>
    <v>6622</v>
    <v>6623</v>
    <v>6624</v>
    <v>6625</v>
    <v>6626</v>
    <v>6627</v>
    <v>6628</v>
    <v>6655</v>
    <v>6670</v>
    <v>6671</v>
    <v>6672</v>
    <v>6673</v>
    <v>6684</v>
    <v>6685</v>
    <v>6686</v>
    <v>6687</v>
    <v>6688</v>
    <v>6689</v>
    <v>6690</v>
    <v>6691</v>
    <v>6692</v>
    <v>PER</v>
    <v>6693</v>
    <v>6694</v>
    <v>Peru</v>
    <v>Peru, officially the Republic of Peru, is a country in western South America.</v>
    <v>country/region</v>
  </rv>
  <rv s="0">
    <v>1073742080</v>
    <v>gold</v>
    <v>wjson{"t":"e","d":"Element","e":"Gold"}</v>
    <v>en-US</v>
    <v>Atom</v>
  </rv>
  <rv s="1">
    <fb>196.96656899999999</fb>
    <v>70</v>
  </rv>
  <rv s="1">
    <fb>174</fb>
    <v>26</v>
  </rv>
  <rv s="1">
    <fb>2856</fb>
    <v>26</v>
  </rv>
  <rv s="1">
    <fb>3.1000000000000211E-7</fb>
    <v>75</v>
  </rv>
  <rv s="1">
    <fb>19.3</fb>
    <v>29</v>
  </rv>
  <rv s="1">
    <fb>45000000</fb>
    <v>26</v>
  </rv>
  <rv s="1">
    <fb>222.8</fb>
    <v>29</v>
  </rv>
  <rv s="1">
    <fb>2.54</fb>
    <v>27</v>
  </rv>
  <rv s="3">
    <v>168</v>
    <v>10</v>
    <v>0</v>
    <v>image of gold</v>
  </rv>
  <rv s="0">
    <v>1073742080</v>
    <v>gold-169</v>
    <v>wjson{"t":"e","d":"Isotope","e":"Gold169"}</v>
    <v>en-US</v>
    <v>Atom</v>
  </rv>
  <rv s="0">
    <v>1073742080</v>
    <v>gold-170</v>
    <v>wjson{"t":"e","d":"Isotope","e":"Gold170"}</v>
    <v>en-US</v>
    <v>Atom</v>
  </rv>
  <rv s="0">
    <v>1073742080</v>
    <v>gold-171</v>
    <v>wjson{"t":"e","d":"Isotope","e":"Gold171"}</v>
    <v>en-US</v>
    <v>Atom</v>
  </rv>
  <rv s="0">
    <v>1073742080</v>
    <v>gold-172</v>
    <v>wjson{"t":"e","d":"Isotope","e":"Gold172"}</v>
    <v>en-US</v>
    <v>Atom</v>
  </rv>
  <rv s="0">
    <v>1073742080</v>
    <v>gold-173</v>
    <v>wjson{"t":"e","d":"Isotope","e":"Gold173"}</v>
    <v>en-US</v>
    <v>Atom</v>
  </rv>
  <rv s="0">
    <v>1073742080</v>
    <v>gold-174</v>
    <v>wjson{"t":"e","d":"Isotope","e":"Gold174"}</v>
    <v>en-US</v>
    <v>Atom</v>
  </rv>
  <rv s="0">
    <v>1073742080</v>
    <v>gold-175</v>
    <v>wjson{"t":"e","d":"Isotope","e":"Gold175"}</v>
    <v>en-US</v>
    <v>Atom</v>
  </rv>
  <rv s="0">
    <v>1073742080</v>
    <v>gold-176</v>
    <v>wjson{"t":"e","d":"Isotope","e":"Gold176"}</v>
    <v>en-US</v>
    <v>Atom</v>
  </rv>
  <rv s="0">
    <v>1073742080</v>
    <v>gold-177</v>
    <v>wjson{"t":"e","d":"Isotope","e":"Gold177"}</v>
    <v>en-US</v>
    <v>Atom</v>
  </rv>
  <rv s="0">
    <v>1073742080</v>
    <v>gold-178</v>
    <v>wjson{"t":"e","d":"Isotope","e":"Gold178"}</v>
    <v>en-US</v>
    <v>Atom</v>
  </rv>
  <rv s="0">
    <v>1073742080</v>
    <v>gold-179</v>
    <v>wjson{"t":"e","d":"Isotope","e":"Gold179"}</v>
    <v>en-US</v>
    <v>Atom</v>
  </rv>
  <rv s="0">
    <v>1073742080</v>
    <v>gold-180</v>
    <v>wjson{"t":"e","d":"Isotope","e":"Gold180"}</v>
    <v>en-US</v>
    <v>Atom</v>
  </rv>
  <rv s="0">
    <v>1073742080</v>
    <v>gold-181</v>
    <v>wjson{"t":"e","d":"Isotope","e":"Gold181"}</v>
    <v>en-US</v>
    <v>Atom</v>
  </rv>
  <rv s="0">
    <v>1073742080</v>
    <v>gold-182</v>
    <v>wjson{"t":"e","d":"Isotope","e":"Gold182"}</v>
    <v>en-US</v>
    <v>Atom</v>
  </rv>
  <rv s="0">
    <v>1073742080</v>
    <v>gold-183</v>
    <v>wjson{"t":"e","d":"Isotope","e":"Gold183"}</v>
    <v>en-US</v>
    <v>Atom</v>
  </rv>
  <rv s="0">
    <v>1073742080</v>
    <v>gold-184</v>
    <v>wjson{"t":"e","d":"Isotope","e":"Gold184"}</v>
    <v>en-US</v>
    <v>Atom</v>
  </rv>
  <rv s="0">
    <v>1073742080</v>
    <v>gold-185</v>
    <v>wjson{"t":"e","d":"Isotope","e":"Gold185"}</v>
    <v>en-US</v>
    <v>Atom</v>
  </rv>
  <rv s="0">
    <v>1073742080</v>
    <v>gold-186</v>
    <v>wjson{"t":"e","d":"Isotope","e":"Gold186"}</v>
    <v>en-US</v>
    <v>Atom</v>
  </rv>
  <rv s="0">
    <v>1073742080</v>
    <v>gold-187</v>
    <v>wjson{"t":"e","d":"Isotope","e":"Gold187"}</v>
    <v>en-US</v>
    <v>Atom</v>
  </rv>
  <rv s="0">
    <v>1073742080</v>
    <v>gold-188</v>
    <v>wjson{"t":"e","d":"Isotope","e":"Gold188"}</v>
    <v>en-US</v>
    <v>Atom</v>
  </rv>
  <rv s="0">
    <v>1073742080</v>
    <v>gold-189</v>
    <v>wjson{"t":"e","d":"Isotope","e":"Gold189"}</v>
    <v>en-US</v>
    <v>Atom</v>
  </rv>
  <rv s="0">
    <v>1073742080</v>
    <v>gold-190</v>
    <v>wjson{"t":"e","d":"Isotope","e":"Gold190"}</v>
    <v>en-US</v>
    <v>Atom</v>
  </rv>
  <rv s="0">
    <v>1073742080</v>
    <v>gold-191</v>
    <v>wjson{"t":"e","d":"Isotope","e":"Gold191"}</v>
    <v>en-US</v>
    <v>Atom</v>
  </rv>
  <rv s="0">
    <v>1073742080</v>
    <v>gold-192</v>
    <v>wjson{"t":"e","d":"Isotope","e":"Gold192"}</v>
    <v>en-US</v>
    <v>Atom</v>
  </rv>
  <rv s="0">
    <v>1073742080</v>
    <v>gold-193</v>
    <v>wjson{"t":"e","d":"Isotope","e":"Gold193"}</v>
    <v>en-US</v>
    <v>Atom</v>
  </rv>
  <rv s="0">
    <v>1073742080</v>
    <v>gold-194</v>
    <v>wjson{"t":"e","d":"Isotope","e":"Gold194"}</v>
    <v>en-US</v>
    <v>Atom</v>
  </rv>
  <rv s="0">
    <v>1073742080</v>
    <v>gold-195</v>
    <v>wjson{"t":"e","d":"Isotope","e":"Gold195"}</v>
    <v>en-US</v>
    <v>Atom</v>
  </rv>
  <rv s="0">
    <v>1073742080</v>
    <v>gold-196</v>
    <v>wjson{"t":"e","d":"Isotope","e":"Gold196"}</v>
    <v>en-US</v>
    <v>Atom</v>
  </rv>
  <rv s="0">
    <v>1073742080</v>
    <v>gold-197</v>
    <v>wjson{"t":"e","d":"Isotope","e":"Gold197"}</v>
    <v>en-US</v>
    <v>Atom</v>
  </rv>
  <rv s="0">
    <v>1073742080</v>
    <v>gold-198</v>
    <v>wjson{"t":"e","d":"Isotope","e":"Gold198"}</v>
    <v>en-US</v>
    <v>Atom</v>
  </rv>
  <rv s="0">
    <v>1073742080</v>
    <v>gold-199</v>
    <v>wjson{"t":"e","d":"Isotope","e":"Gold199"}</v>
    <v>en-US</v>
    <v>Atom</v>
  </rv>
  <rv s="0">
    <v>1073742080</v>
    <v>gold-200</v>
    <v>wjson{"t":"e","d":"Isotope","e":"Gold200"}</v>
    <v>en-US</v>
    <v>Atom</v>
  </rv>
  <rv s="0">
    <v>1073742080</v>
    <v>gold-201</v>
    <v>wjson{"t":"e","d":"Isotope","e":"Gold201"}</v>
    <v>en-US</v>
    <v>Atom</v>
  </rv>
  <rv s="0">
    <v>1073742080</v>
    <v>gold-202</v>
    <v>wjson{"t":"e","d":"Isotope","e":"Gold202"}</v>
    <v>en-US</v>
    <v>Atom</v>
  </rv>
  <rv s="0">
    <v>1073742080</v>
    <v>gold-203</v>
    <v>wjson{"t":"e","d":"Isotope","e":"Gold203"}</v>
    <v>en-US</v>
    <v>Atom</v>
  </rv>
  <rv s="0">
    <v>1073742080</v>
    <v>gold-204</v>
    <v>wjson{"t":"e","d":"Isotope","e":"Gold204"}</v>
    <v>en-US</v>
    <v>Atom</v>
  </rv>
  <rv s="0">
    <v>1073742080</v>
    <v>gold-205</v>
    <v>wjson{"t":"e","d":"Isotope","e":"Gold205"}</v>
    <v>en-US</v>
    <v>Atom</v>
  </rv>
  <rv s="2">
    <v>483</v>
  </rv>
  <rv s="1">
    <fb>407.82</fb>
    <v>27</v>
  </rv>
  <rv s="2">
    <v>484</v>
  </rv>
  <rv s="1">
    <fb>-1.7800000000000001E-9</fb>
    <v>30</v>
  </rv>
  <rv s="1">
    <fb>1064.18</fb>
    <v>27</v>
  </rv>
  <rv s="1">
    <fb>-3.5099999999999998E-10</fb>
    <v>33</v>
  </rv>
  <rv s="4">
    <v>169</v>
    <v>10</v>
    <v>32</v>
    <v>1</v>
    <v>periodic table location</v>
  </rv>
  <rv s="1">
    <fb>2.1999999999999998E-8</fb>
    <v>83</v>
  </rv>
  <rv s="2">
    <v>485</v>
  </rv>
  <rv s="2">
    <v>486</v>
  </rv>
  <rv s="1">
    <fb>-3.4400000000000023E-5</fb>
    <v>28</v>
  </rv>
  <rv s="24">
    <v>#VALUE!</v>
    <v>en-US</v>
    <v>wjson{"t":"e","d":"Element","e":"Gold"}</v>
    <v>1073742080</v>
    <v>1</v>
    <v>103</v>
    <v>114</v>
    <v>gold</v>
    <v>8</v>
    <v>9</v>
    <v>Atom</v>
    <v>10</v>
    <v>105</v>
    <v>24</v>
    <v>6697</v>
    <v>2913</v>
    <v>6698</v>
    <v>Au</v>
    <v>d</v>
    <v>6699</v>
    <v>CAS7440-57-5</v>
    <v>4275</v>
    <v>6700</v>
    <v>6701</v>
    <v>-2500</v>
    <v>6702</v>
    <v>6703</v>
    <v>6704</v>
    <v>35</v>
    <v>4120</v>
    <v>6705</v>
    <v>224</v>
    <v>6743</v>
    <v>235</v>
    <v>6745</v>
    <v>6746</v>
    <v>6747</v>
    <v>6069</v>
    <v>6748</v>
    <v>gold</v>
    <v>2913</v>
    <v>5339</v>
    <v>2349</v>
    <v>6749</v>
    <v>6750</v>
    <v>3220</v>
    <v>6751</v>
    <v>gold</v>
    <v>3947</v>
    <v>6752</v>
    <v>2293</v>
    <v>2310</v>
    <v>6753</v>
    <v>Gold is a chemical element with the symbol Au (from) and atomic number 79, making it one of the higher atomic number elements that occur naturally.</v>
    <v>element</v>
  </rv>
  <rv s="0">
    <v>1073742080</v>
    <v>mercury</v>
    <v>wjson{"t":"e","d":"Element","e":"Mercury"}</v>
    <v>en-US</v>
    <v>Atom</v>
  </rv>
  <rv s="1">
    <fb>200.59200000000001</fb>
    <v>25</v>
  </rv>
  <rv s="1">
    <fb>80</fb>
    <v>26</v>
  </rv>
  <rv s="1">
    <fb>356.73</fb>
    <v>27</v>
  </rv>
  <rv s="1">
    <fb>6.7000000000024939E-6</fb>
    <v>28</v>
  </rv>
  <rv s="1">
    <fb>13.534000000000001</fb>
    <v>25</v>
  </rv>
  <rv s="1">
    <fb>1000000</fb>
    <v>26</v>
  </rv>
  <rv s="3">
    <v>170</v>
    <v>10</v>
    <v>0</v>
    <v>image of mercury</v>
  </rv>
  <rv s="0">
    <v>1073742080</v>
    <v>mercury-171</v>
    <v>wjson{"t":"e","d":"Isotope","e":"Mercury171"}</v>
    <v>en-US</v>
    <v>Atom</v>
  </rv>
  <rv s="0">
    <v>1073742080</v>
    <v>mercury-172</v>
    <v>wjson{"t":"e","d":"Isotope","e":"Mercury172"}</v>
    <v>en-US</v>
    <v>Atom</v>
  </rv>
  <rv s="0">
    <v>1073742080</v>
    <v>mercury-173</v>
    <v>wjson{"t":"e","d":"Isotope","e":"Mercury173"}</v>
    <v>en-US</v>
    <v>Atom</v>
  </rv>
  <rv s="0">
    <v>1073742080</v>
    <v>mercury-174</v>
    <v>wjson{"t":"e","d":"Isotope","e":"Mercury174"}</v>
    <v>en-US</v>
    <v>Atom</v>
  </rv>
  <rv s="0">
    <v>1073742080</v>
    <v>mercury-175</v>
    <v>wjson{"t":"e","d":"Isotope","e":"Mercury175"}</v>
    <v>en-US</v>
    <v>Atom</v>
  </rv>
  <rv s="0">
    <v>1073742080</v>
    <v>mercury-176</v>
    <v>wjson{"t":"e","d":"Isotope","e":"Mercury176"}</v>
    <v>en-US</v>
    <v>Atom</v>
  </rv>
  <rv s="0">
    <v>1073742080</v>
    <v>mercury-177</v>
    <v>wjson{"t":"e","d":"Isotope","e":"Mercury177"}</v>
    <v>en-US</v>
    <v>Atom</v>
  </rv>
  <rv s="0">
    <v>1073742080</v>
    <v>mercury-178</v>
    <v>wjson{"t":"e","d":"Isotope","e":"Mercury178"}</v>
    <v>en-US</v>
    <v>Atom</v>
  </rv>
  <rv s="0">
    <v>1073742080</v>
    <v>mercury-179</v>
    <v>wjson{"t":"e","d":"Isotope","e":"Mercury179"}</v>
    <v>en-US</v>
    <v>Atom</v>
  </rv>
  <rv s="0">
    <v>1073742080</v>
    <v>mercury-180</v>
    <v>wjson{"t":"e","d":"Isotope","e":"Mercury180"}</v>
    <v>en-US</v>
    <v>Atom</v>
  </rv>
  <rv s="0">
    <v>1073742080</v>
    <v>mercury-181</v>
    <v>wjson{"t":"e","d":"Isotope","e":"Mercury181"}</v>
    <v>en-US</v>
    <v>Atom</v>
  </rv>
  <rv s="0">
    <v>1073742080</v>
    <v>mercury-182</v>
    <v>wjson{"t":"e","d":"Isotope","e":"Mercury182"}</v>
    <v>en-US</v>
    <v>Atom</v>
  </rv>
  <rv s="0">
    <v>1073742080</v>
    <v>mercury-183</v>
    <v>wjson{"t":"e","d":"Isotope","e":"Mercury183"}</v>
    <v>en-US</v>
    <v>Atom</v>
  </rv>
  <rv s="0">
    <v>1073742080</v>
    <v>mercury-184</v>
    <v>wjson{"t":"e","d":"Isotope","e":"Mercury184"}</v>
    <v>en-US</v>
    <v>Atom</v>
  </rv>
  <rv s="0">
    <v>1073742080</v>
    <v>mercury-185</v>
    <v>wjson{"t":"e","d":"Isotope","e":"Mercury185"}</v>
    <v>en-US</v>
    <v>Atom</v>
  </rv>
  <rv s="0">
    <v>1073742080</v>
    <v>mercury-186</v>
    <v>wjson{"t":"e","d":"Isotope","e":"Mercury186"}</v>
    <v>en-US</v>
    <v>Atom</v>
  </rv>
  <rv s="0">
    <v>1073742080</v>
    <v>mercury-187</v>
    <v>wjson{"t":"e","d":"Isotope","e":"Mercury187"}</v>
    <v>en-US</v>
    <v>Atom</v>
  </rv>
  <rv s="0">
    <v>1073742080</v>
    <v>mercury-188</v>
    <v>wjson{"t":"e","d":"Isotope","e":"Mercury188"}</v>
    <v>en-US</v>
    <v>Atom</v>
  </rv>
  <rv s="0">
    <v>1073742080</v>
    <v>mercury-189</v>
    <v>wjson{"t":"e","d":"Isotope","e":"Mercury189"}</v>
    <v>en-US</v>
    <v>Atom</v>
  </rv>
  <rv s="0">
    <v>1073742080</v>
    <v>mercury-190</v>
    <v>wjson{"t":"e","d":"Isotope","e":"Mercury190"}</v>
    <v>en-US</v>
    <v>Atom</v>
  </rv>
  <rv s="0">
    <v>1073742080</v>
    <v>mercury-191</v>
    <v>wjson{"t":"e","d":"Isotope","e":"Mercury191"}</v>
    <v>en-US</v>
    <v>Atom</v>
  </rv>
  <rv s="0">
    <v>1073742080</v>
    <v>mercury-192</v>
    <v>wjson{"t":"e","d":"Isotope","e":"Mercury192"}</v>
    <v>en-US</v>
    <v>Atom</v>
  </rv>
  <rv s="0">
    <v>1073742080</v>
    <v>mercury-193</v>
    <v>wjson{"t":"e","d":"Isotope","e":"Mercury193"}</v>
    <v>en-US</v>
    <v>Atom</v>
  </rv>
  <rv s="0">
    <v>1073742080</v>
    <v>mercury-194</v>
    <v>wjson{"t":"e","d":"Isotope","e":"Mercury194"}</v>
    <v>en-US</v>
    <v>Atom</v>
  </rv>
  <rv s="0">
    <v>1073742080</v>
    <v>mercury-195</v>
    <v>wjson{"t":"e","d":"Isotope","e":"Mercury195"}</v>
    <v>en-US</v>
    <v>Atom</v>
  </rv>
  <rv s="0">
    <v>1073742080</v>
    <v>mercury-196</v>
    <v>wjson{"t":"e","d":"Isotope","e":"Mercury196"}</v>
    <v>en-US</v>
    <v>Atom</v>
  </rv>
  <rv s="0">
    <v>1073742080</v>
    <v>mercury-197</v>
    <v>wjson{"t":"e","d":"Isotope","e":"Mercury197"}</v>
    <v>en-US</v>
    <v>Atom</v>
  </rv>
  <rv s="0">
    <v>1073742080</v>
    <v>mercury-198</v>
    <v>wjson{"t":"e","d":"Isotope","e":"Mercury198"}</v>
    <v>en-US</v>
    <v>Atom</v>
  </rv>
  <rv s="0">
    <v>1073742080</v>
    <v>mercury-199</v>
    <v>wjson{"t":"e","d":"Isotope","e":"Mercury199"}</v>
    <v>en-US</v>
    <v>Atom</v>
  </rv>
  <rv s="0">
    <v>1073742080</v>
    <v>mercury-200</v>
    <v>wjson{"t":"e","d":"Isotope","e":"Mercury200"}</v>
    <v>en-US</v>
    <v>Atom</v>
  </rv>
  <rv s="0">
    <v>1073742080</v>
    <v>mercury-201</v>
    <v>wjson{"t":"e","d":"Isotope","e":"Mercury201"}</v>
    <v>en-US</v>
    <v>Atom</v>
  </rv>
  <rv s="0">
    <v>1073742080</v>
    <v>mercury-202</v>
    <v>wjson{"t":"e","d":"Isotope","e":"Mercury202"}</v>
    <v>en-US</v>
    <v>Atom</v>
  </rv>
  <rv s="0">
    <v>1073742080</v>
    <v>mercury-203</v>
    <v>wjson{"t":"e","d":"Isotope","e":"Mercury203"}</v>
    <v>en-US</v>
    <v>Atom</v>
  </rv>
  <rv s="0">
    <v>1073742080</v>
    <v>mercury-204</v>
    <v>wjson{"t":"e","d":"Isotope","e":"Mercury204"}</v>
    <v>en-US</v>
    <v>Atom</v>
  </rv>
  <rv s="0">
    <v>1073742080</v>
    <v>mercury-205</v>
    <v>wjson{"t":"e","d":"Isotope","e":"Mercury205"}</v>
    <v>en-US</v>
    <v>Atom</v>
  </rv>
  <rv s="0">
    <v>1073742080</v>
    <v>mercury-206</v>
    <v>wjson{"t":"e","d":"Isotope","e":"Mercury206"}</v>
    <v>en-US</v>
    <v>Atom</v>
  </rv>
  <rv s="0">
    <v>1073742080</v>
    <v>mercury-207</v>
    <v>wjson{"t":"e","d":"Isotope","e":"Mercury207"}</v>
    <v>en-US</v>
    <v>Atom</v>
  </rv>
  <rv s="0">
    <v>1073742080</v>
    <v>mercury-208</v>
    <v>wjson{"t":"e","d":"Isotope","e":"Mercury208"}</v>
    <v>en-US</v>
    <v>Atom</v>
  </rv>
  <rv s="0">
    <v>1073742080</v>
    <v>mercury-209</v>
    <v>wjson{"t":"e","d":"Isotope","e":"Mercury209"}</v>
    <v>en-US</v>
    <v>Atom</v>
  </rv>
  <rv s="0">
    <v>1073742080</v>
    <v>mercury-210</v>
    <v>wjson{"t":"e","d":"Isotope","e":"Mercury210"}</v>
    <v>en-US</v>
    <v>Atom</v>
  </rv>
  <rv s="2">
    <v>487</v>
  </rv>
  <rv s="1">
    <fb>70.52</fb>
    <v>25</v>
  </rv>
  <rv s="2">
    <v>488</v>
  </rv>
  <rv s="1">
    <fb>300.5</fb>
    <v>29</v>
  </rv>
  <rv s="2">
    <v>489</v>
  </rv>
  <rv s="1">
    <fb>-2.1000000000000002E-9</fb>
    <v>30</v>
  </rv>
  <rv s="1">
    <fb>-38.83</fb>
    <v>27</v>
  </rv>
  <rv s="1">
    <fb>-4.2099999999999999E-10</fb>
    <v>33</v>
  </rv>
  <rv s="4">
    <v>171</v>
    <v>10</v>
    <v>32</v>
    <v>1</v>
    <v>periodic table location</v>
  </rv>
  <rv s="1">
    <fb>9.5999999999999081E-7</fb>
    <v>33</v>
  </rv>
  <rv s="2">
    <v>490</v>
  </rv>
  <rv s="2">
    <v>491</v>
  </rv>
  <rv s="1">
    <fb>-2.8399999999999986E-5</fb>
    <v>28</v>
  </rv>
  <rv s="44">
    <v>#VALUE!</v>
    <v>en-US</v>
    <v>wjson{"t":"e","d":"Element","e":"Mercury"}</v>
    <v>1073742080</v>
    <v>1</v>
    <v>140</v>
    <v>162</v>
    <v>mercury</v>
    <v>8</v>
    <v>9</v>
    <v>Atom</v>
    <v>10</v>
    <v>142</v>
    <v>24</v>
    <v>6756</v>
    <v>6757</v>
    <v>3229</v>
    <v>Hg</v>
    <v>d</v>
    <v>6758</v>
    <v>CAS7439-97-6</v>
    <v>4013</v>
    <v>6759</v>
    <v>6760</v>
    <v>-1500</v>
    <v>6761</v>
    <v>221</v>
    <v>2959</v>
    <v>2463</v>
    <v>6762</v>
    <v>2310</v>
    <v>6803</v>
    <v>6805</v>
    <v>6807</v>
    <v>6808</v>
    <v>6809</v>
    <v>5824</v>
    <v>6810</v>
    <v>mercury</v>
    <v>6757</v>
    <v>5339</v>
    <v>2349</v>
    <v>6811</v>
    <v>6812</v>
    <v>4067</v>
    <v>6813</v>
    <v>mercury</v>
    <v>2287</v>
    <v>6814</v>
    <v>209</v>
    <v>2438</v>
    <v>6815</v>
    <v>Mercury is a chemical element with the symbol Hg and atomic number 80. It is commonly known as quicksilver and was formerly named hydrargyrum.</v>
    <v>element</v>
  </rv>
  <rv s="0">
    <v>1073742080</v>
    <v>thallium</v>
    <v>wjson{"t":"e","d":"Element","e":"Thallium"}</v>
    <v>en-US</v>
    <v>Atom</v>
  </rv>
  <rv s="1">
    <fb>204.38</fb>
    <v>27</v>
  </rv>
  <rv s="1">
    <fb>81</fb>
    <v>26</v>
  </rv>
  <rv s="1">
    <fb>1473</fb>
    <v>26</v>
  </rv>
  <rv s="1">
    <fb>5.2999999999999716E-5</fb>
    <v>70</v>
  </rv>
  <rv s="1">
    <fb>11.85</fb>
    <v>25</v>
  </rv>
  <rv s="0">
    <v>-1610612480</v>
    <v>William Crookes</v>
    <v>wjson{"t":"e","d":"Person","e":"WilliamCrookes::hg255"}</v>
    <v>en-US</v>
    <v>NotablePeople</v>
  </rv>
  <rv s="2">
    <v>492</v>
  </rv>
  <rv s="1">
    <fb>19.2</fb>
    <v>29</v>
  </rv>
  <rv s="1">
    <fb>1.62</fb>
    <v>27</v>
  </rv>
  <rv s="3">
    <v>172</v>
    <v>10</v>
    <v>0</v>
    <v>image of thallium</v>
  </rv>
  <rv s="0">
    <v>1073742080</v>
    <v>thallium-176</v>
    <v>wjson{"t":"e","d":"Isotope","e":"Thallium176"}</v>
    <v>en-US</v>
    <v>Atom</v>
  </rv>
  <rv s="0">
    <v>1073742080</v>
    <v>thallium-177</v>
    <v>wjson{"t":"e","d":"Isotope","e":"Thallium177"}</v>
    <v>en-US</v>
    <v>Atom</v>
  </rv>
  <rv s="0">
    <v>1073742080</v>
    <v>thallium-178</v>
    <v>wjson{"t":"e","d":"Isotope","e":"Thallium178"}</v>
    <v>en-US</v>
    <v>Atom</v>
  </rv>
  <rv s="0">
    <v>1073742080</v>
    <v>thallium-179</v>
    <v>wjson{"t":"e","d":"Isotope","e":"Thallium179"}</v>
    <v>en-US</v>
    <v>Atom</v>
  </rv>
  <rv s="0">
    <v>1073742080</v>
    <v>thallium-180</v>
    <v>wjson{"t":"e","d":"Isotope","e":"Thallium180"}</v>
    <v>en-US</v>
    <v>Atom</v>
  </rv>
  <rv s="0">
    <v>1073742080</v>
    <v>thallium-181</v>
    <v>wjson{"t":"e","d":"Isotope","e":"Thallium181"}</v>
    <v>en-US</v>
    <v>Atom</v>
  </rv>
  <rv s="0">
    <v>1073742080</v>
    <v>thallium-182</v>
    <v>wjson{"t":"e","d":"Isotope","e":"Thallium182"}</v>
    <v>en-US</v>
    <v>Atom</v>
  </rv>
  <rv s="0">
    <v>1073742080</v>
    <v>thallium-183</v>
    <v>wjson{"t":"e","d":"Isotope","e":"Thallium183"}</v>
    <v>en-US</v>
    <v>Atom</v>
  </rv>
  <rv s="0">
    <v>1073742080</v>
    <v>thallium-184</v>
    <v>wjson{"t":"e","d":"Isotope","e":"Thallium184"}</v>
    <v>en-US</v>
    <v>Atom</v>
  </rv>
  <rv s="0">
    <v>1073742080</v>
    <v>thallium-185</v>
    <v>wjson{"t":"e","d":"Isotope","e":"Thallium185"}</v>
    <v>en-US</v>
    <v>Atom</v>
  </rv>
  <rv s="0">
    <v>1073742080</v>
    <v>thallium-186</v>
    <v>wjson{"t":"e","d":"Isotope","e":"Thallium186"}</v>
    <v>en-US</v>
    <v>Atom</v>
  </rv>
  <rv s="0">
    <v>1073742080</v>
    <v>thallium-187</v>
    <v>wjson{"t":"e","d":"Isotope","e":"Thallium187"}</v>
    <v>en-US</v>
    <v>Atom</v>
  </rv>
  <rv s="0">
    <v>1073742080</v>
    <v>thallium-188</v>
    <v>wjson{"t":"e","d":"Isotope","e":"Thallium188"}</v>
    <v>en-US</v>
    <v>Atom</v>
  </rv>
  <rv s="0">
    <v>1073742080</v>
    <v>thallium-189</v>
    <v>wjson{"t":"e","d":"Isotope","e":"Thallium189"}</v>
    <v>en-US</v>
    <v>Atom</v>
  </rv>
  <rv s="0">
    <v>1073742080</v>
    <v>thallium-190</v>
    <v>wjson{"t":"e","d":"Isotope","e":"Thallium190"}</v>
    <v>en-US</v>
    <v>Atom</v>
  </rv>
  <rv s="0">
    <v>1073742080</v>
    <v>thallium-191</v>
    <v>wjson{"t":"e","d":"Isotope","e":"Thallium191"}</v>
    <v>en-US</v>
    <v>Atom</v>
  </rv>
  <rv s="0">
    <v>1073742080</v>
    <v>thallium-192</v>
    <v>wjson{"t":"e","d":"Isotope","e":"Thallium192"}</v>
    <v>en-US</v>
    <v>Atom</v>
  </rv>
  <rv s="0">
    <v>1073742080</v>
    <v>thallium-193</v>
    <v>wjson{"t":"e","d":"Isotope","e":"Thallium193"}</v>
    <v>en-US</v>
    <v>Atom</v>
  </rv>
  <rv s="0">
    <v>1073742080</v>
    <v>thallium-194</v>
    <v>wjson{"t":"e","d":"Isotope","e":"Thallium194"}</v>
    <v>en-US</v>
    <v>Atom</v>
  </rv>
  <rv s="0">
    <v>1073742080</v>
    <v>thallium-195</v>
    <v>wjson{"t":"e","d":"Isotope","e":"Thallium195"}</v>
    <v>en-US</v>
    <v>Atom</v>
  </rv>
  <rv s="0">
    <v>1073742080</v>
    <v>thallium-196</v>
    <v>wjson{"t":"e","d":"Isotope","e":"Thallium196"}</v>
    <v>en-US</v>
    <v>Atom</v>
  </rv>
  <rv s="0">
    <v>1073742080</v>
    <v>thallium-197</v>
    <v>wjson{"t":"e","d":"Isotope","e":"Thallium197"}</v>
    <v>en-US</v>
    <v>Atom</v>
  </rv>
  <rv s="0">
    <v>1073742080</v>
    <v>thallium-198</v>
    <v>wjson{"t":"e","d":"Isotope","e":"Thallium198"}</v>
    <v>en-US</v>
    <v>Atom</v>
  </rv>
  <rv s="0">
    <v>1073742080</v>
    <v>thallium-199</v>
    <v>wjson{"t":"e","d":"Isotope","e":"Thallium199"}</v>
    <v>en-US</v>
    <v>Atom</v>
  </rv>
  <rv s="0">
    <v>1073742080</v>
    <v>thallium-200</v>
    <v>wjson{"t":"e","d":"Isotope","e":"Thallium200"}</v>
    <v>en-US</v>
    <v>Atom</v>
  </rv>
  <rv s="0">
    <v>1073742080</v>
    <v>thallium-201</v>
    <v>wjson{"t":"e","d":"Isotope","e":"Thallium201"}</v>
    <v>en-US</v>
    <v>Atom</v>
  </rv>
  <rv s="0">
    <v>1073742080</v>
    <v>thallium-202</v>
    <v>wjson{"t":"e","d":"Isotope","e":"Thallium202"}</v>
    <v>en-US</v>
    <v>Atom</v>
  </rv>
  <rv s="0">
    <v>1073742080</v>
    <v>thallium-203</v>
    <v>wjson{"t":"e","d":"Isotope","e":"Thallium203"}</v>
    <v>en-US</v>
    <v>Atom</v>
  </rv>
  <rv s="0">
    <v>1073742080</v>
    <v>thallium-204</v>
    <v>wjson{"t":"e","d":"Isotope","e":"Thallium204"}</v>
    <v>en-US</v>
    <v>Atom</v>
  </rv>
  <rv s="0">
    <v>1073742080</v>
    <v>thallium-205</v>
    <v>wjson{"t":"e","d":"Isotope","e":"Thallium205"}</v>
    <v>en-US</v>
    <v>Atom</v>
  </rv>
  <rv s="0">
    <v>1073742080</v>
    <v>thallium-206</v>
    <v>wjson{"t":"e","d":"Isotope","e":"Thallium206"}</v>
    <v>en-US</v>
    <v>Atom</v>
  </rv>
  <rv s="0">
    <v>1073742080</v>
    <v>thallium-207</v>
    <v>wjson{"t":"e","d":"Isotope","e":"Thallium207"}</v>
    <v>en-US</v>
    <v>Atom</v>
  </rv>
  <rv s="0">
    <v>1073742080</v>
    <v>thallium-208</v>
    <v>wjson{"t":"e","d":"Isotope","e":"Thallium208"}</v>
    <v>en-US</v>
    <v>Atom</v>
  </rv>
  <rv s="0">
    <v>1073742080</v>
    <v>thallium-209</v>
    <v>wjson{"t":"e","d":"Isotope","e":"Thallium209"}</v>
    <v>en-US</v>
    <v>Atom</v>
  </rv>
  <rv s="0">
    <v>1073742080</v>
    <v>thallium-210</v>
    <v>wjson{"t":"e","d":"Isotope","e":"Thallium210"}</v>
    <v>en-US</v>
    <v>Atom</v>
  </rv>
  <rv s="0">
    <v>1073742080</v>
    <v>thallium-211</v>
    <v>wjson{"t":"e","d":"Isotope","e":"Thallium211"}</v>
    <v>en-US</v>
    <v>Atom</v>
  </rv>
  <rv s="0">
    <v>1073742080</v>
    <v>thallium-212</v>
    <v>wjson{"t":"e","d":"Isotope","e":"Thallium212"}</v>
    <v>en-US</v>
    <v>Atom</v>
  </rv>
  <rv s="2">
    <v>493</v>
  </rv>
  <rv s="1">
    <fb>345.66</fb>
    <v>27</v>
  </rv>
  <rv s="1">
    <fb>552.48</fb>
    <v>27</v>
  </rv>
  <rv s="2">
    <v>494</v>
  </rv>
  <rv s="1">
    <fb>304</fb>
    <v>26</v>
  </rv>
  <rv s="1">
    <fb>7.7999999999980754E-6</fb>
    <v>28</v>
  </rv>
  <rv s="1">
    <fb>-6.1299999999999995E-10</fb>
    <v>33</v>
  </rv>
  <rv s="4">
    <v>173</v>
    <v>10</v>
    <v>32</v>
    <v>1</v>
    <v>periodic table location</v>
  </rv>
  <rv s="2">
    <v>495</v>
  </rv>
  <rv s="2">
    <v>496</v>
  </rv>
  <rv s="1">
    <fb>196</fb>
    <v>26</v>
  </rv>
  <rv s="1">
    <fb>-3.5599999999999998E-5</fb>
    <v>28</v>
  </rv>
  <rv s="36">
    <v>#VALUE!</v>
    <v>en-US</v>
    <v>wjson{"t":"e","d":"Element","e":"Thallium"}</v>
    <v>1073742080</v>
    <v>1</v>
    <v>140</v>
    <v>141</v>
    <v>thallium</v>
    <v>8</v>
    <v>9</v>
    <v>Atom</v>
    <v>10</v>
    <v>142</v>
    <v>24</v>
    <v>6818</v>
    <v>6819</v>
    <v>4011</v>
    <v>Tl</v>
    <v>p</v>
    <v>6820</v>
    <v>CAS7440-28-0</v>
    <v>2648</v>
    <v>6821</v>
    <v>6822</v>
    <v>6824</v>
    <v>11</v>
    <v>1861</v>
    <v>4879</v>
    <v>6825</v>
    <v>6826</v>
    <v>2307</v>
    <v>6827</v>
    <v>16</v>
    <v>6865</v>
    <v>27</v>
    <v>6868</v>
    <v>4321</v>
    <v>6869</v>
    <v>6870</v>
    <v>6871</v>
    <v>thallium</v>
    <v>6819</v>
    <v>4521</v>
    <v>2349</v>
    <v>6872</v>
    <v>4924</v>
    <v>3220</v>
    <v>6873</v>
    <v>thallium</v>
    <v>5946</v>
    <v>6874</v>
    <v>2201</v>
    <v>6875</v>
    <v>6876</v>
    <v>Thallium is a chemical element with the symbol Tl and atomic number 81. It is a gray post–transition metal that is not found free in nature. When isolated, thallium resembles tin, but discolors when exposed to air.</v>
    <v>element</v>
  </rv>
  <rv s="0">
    <v>1073742080</v>
    <v>lead</v>
    <v>wjson{"t":"e","d":"Element","e":"Lead"}</v>
    <v>en-US</v>
    <v>Atom</v>
  </rv>
  <rv s="1">
    <fb>207.2</fb>
    <v>29</v>
  </rv>
  <rv s="1">
    <fb>82</fb>
    <v>26</v>
  </rv>
  <rv s="1">
    <fb>1749</fb>
    <v>26</v>
  </rv>
  <rv s="1">
    <fb>9.9000000000000238E-4</fb>
    <v>67</v>
  </rv>
  <rv s="1">
    <fb>11.34</fb>
    <v>25</v>
  </rv>
  <rv s="1">
    <fb>4800000</fb>
    <v>26</v>
  </rv>
  <rv s="1">
    <fb>35.1</fb>
    <v>29</v>
  </rv>
  <rv s="1">
    <fb>2.33</fb>
    <v>27</v>
  </rv>
  <rv s="3">
    <v>174</v>
    <v>10</v>
    <v>0</v>
    <v>image of lead</v>
  </rv>
  <rv s="0">
    <v>1073742080</v>
    <v>lead-178</v>
    <v>wjson{"t":"e","d":"Isotope","e":"Lead178"}</v>
    <v>en-US</v>
    <v>Atom</v>
  </rv>
  <rv s="0">
    <v>1073742080</v>
    <v>lead-179</v>
    <v>wjson{"t":"e","d":"Isotope","e":"Lead179"}</v>
    <v>en-US</v>
    <v>Atom</v>
  </rv>
  <rv s="0">
    <v>1073742080</v>
    <v>lead-180</v>
    <v>wjson{"t":"e","d":"Isotope","e":"Lead180"}</v>
    <v>en-US</v>
    <v>Atom</v>
  </rv>
  <rv s="0">
    <v>1073742080</v>
    <v>lead-181</v>
    <v>wjson{"t":"e","d":"Isotope","e":"Lead181"}</v>
    <v>en-US</v>
    <v>Atom</v>
  </rv>
  <rv s="0">
    <v>1073742080</v>
    <v>lead-182</v>
    <v>wjson{"t":"e","d":"Isotope","e":"Lead182"}</v>
    <v>en-US</v>
    <v>Atom</v>
  </rv>
  <rv s="0">
    <v>1073742080</v>
    <v>lead-183</v>
    <v>wjson{"t":"e","d":"Isotope","e":"Lead183"}</v>
    <v>en-US</v>
    <v>Atom</v>
  </rv>
  <rv s="0">
    <v>1073742080</v>
    <v>lead-184</v>
    <v>wjson{"t":"e","d":"Isotope","e":"Lead184"}</v>
    <v>en-US</v>
    <v>Atom</v>
  </rv>
  <rv s="0">
    <v>1073742080</v>
    <v>lead-185</v>
    <v>wjson{"t":"e","d":"Isotope","e":"Lead185"}</v>
    <v>en-US</v>
    <v>Atom</v>
  </rv>
  <rv s="0">
    <v>1073742080</v>
    <v>lead-186</v>
    <v>wjson{"t":"e","d":"Isotope","e":"Lead186"}</v>
    <v>en-US</v>
    <v>Atom</v>
  </rv>
  <rv s="0">
    <v>1073742080</v>
    <v>lead-187</v>
    <v>wjson{"t":"e","d":"Isotope","e":"Lead187"}</v>
    <v>en-US</v>
    <v>Atom</v>
  </rv>
  <rv s="0">
    <v>1073742080</v>
    <v>lead-188</v>
    <v>wjson{"t":"e","d":"Isotope","e":"Lead188"}</v>
    <v>en-US</v>
    <v>Atom</v>
  </rv>
  <rv s="0">
    <v>1073742080</v>
    <v>lead-189</v>
    <v>wjson{"t":"e","d":"Isotope","e":"Lead189"}</v>
    <v>en-US</v>
    <v>Atom</v>
  </rv>
  <rv s="0">
    <v>1073742080</v>
    <v>lead-190</v>
    <v>wjson{"t":"e","d":"Isotope","e":"Lead190"}</v>
    <v>en-US</v>
    <v>Atom</v>
  </rv>
  <rv s="0">
    <v>1073742080</v>
    <v>lead-191</v>
    <v>wjson{"t":"e","d":"Isotope","e":"Lead191"}</v>
    <v>en-US</v>
    <v>Atom</v>
  </rv>
  <rv s="0">
    <v>1073742080</v>
    <v>lead-192</v>
    <v>wjson{"t":"e","d":"Isotope","e":"Lead192"}</v>
    <v>en-US</v>
    <v>Atom</v>
  </rv>
  <rv s="0">
    <v>1073742080</v>
    <v>lead-193</v>
    <v>wjson{"t":"e","d":"Isotope","e":"Lead193"}</v>
    <v>en-US</v>
    <v>Atom</v>
  </rv>
  <rv s="0">
    <v>1073742080</v>
    <v>lead-194</v>
    <v>wjson{"t":"e","d":"Isotope","e":"Lead194"}</v>
    <v>en-US</v>
    <v>Atom</v>
  </rv>
  <rv s="0">
    <v>1073742080</v>
    <v>lead-195</v>
    <v>wjson{"t":"e","d":"Isotope","e":"Lead195"}</v>
    <v>en-US</v>
    <v>Atom</v>
  </rv>
  <rv s="0">
    <v>1073742080</v>
    <v>lead-196</v>
    <v>wjson{"t":"e","d":"Isotope","e":"Lead196"}</v>
    <v>en-US</v>
    <v>Atom</v>
  </rv>
  <rv s="0">
    <v>1073742080</v>
    <v>lead-197</v>
    <v>wjson{"t":"e","d":"Isotope","e":"Lead197"}</v>
    <v>en-US</v>
    <v>Atom</v>
  </rv>
  <rv s="0">
    <v>1073742080</v>
    <v>lead-198</v>
    <v>wjson{"t":"e","d":"Isotope","e":"Lead198"}</v>
    <v>en-US</v>
    <v>Atom</v>
  </rv>
  <rv s="0">
    <v>1073742080</v>
    <v>lead-199</v>
    <v>wjson{"t":"e","d":"Isotope","e":"Lead199"}</v>
    <v>en-US</v>
    <v>Atom</v>
  </rv>
  <rv s="0">
    <v>1073742080</v>
    <v>lead-200</v>
    <v>wjson{"t":"e","d":"Isotope","e":"Lead200"}</v>
    <v>en-US</v>
    <v>Atom</v>
  </rv>
  <rv s="0">
    <v>1073742080</v>
    <v>lead-201</v>
    <v>wjson{"t":"e","d":"Isotope","e":"Lead201"}</v>
    <v>en-US</v>
    <v>Atom</v>
  </rv>
  <rv s="0">
    <v>1073742080</v>
    <v>lead-202</v>
    <v>wjson{"t":"e","d":"Isotope","e":"Lead202"}</v>
    <v>en-US</v>
    <v>Atom</v>
  </rv>
  <rv s="0">
    <v>1073742080</v>
    <v>lead-203</v>
    <v>wjson{"t":"e","d":"Isotope","e":"Lead203"}</v>
    <v>en-US</v>
    <v>Atom</v>
  </rv>
  <rv s="0">
    <v>1073742080</v>
    <v>lead-204</v>
    <v>wjson{"t":"e","d":"Isotope","e":"Lead204"}</v>
    <v>en-US</v>
    <v>Atom</v>
  </rv>
  <rv s="0">
    <v>1073742080</v>
    <v>lead-205</v>
    <v>wjson{"t":"e","d":"Isotope","e":"Lead205"}</v>
    <v>en-US</v>
    <v>Atom</v>
  </rv>
  <rv s="0">
    <v>1073742080</v>
    <v>lead-206</v>
    <v>wjson{"t":"e","d":"Isotope","e":"Lead206"}</v>
    <v>en-US</v>
    <v>Atom</v>
  </rv>
  <rv s="0">
    <v>1073742080</v>
    <v>lead-207</v>
    <v>wjson{"t":"e","d":"Isotope","e":"Lead207"}</v>
    <v>en-US</v>
    <v>Atom</v>
  </rv>
  <rv s="0">
    <v>1073742080</v>
    <v>lead-208</v>
    <v>wjson{"t":"e","d":"Isotope","e":"Lead208"}</v>
    <v>en-US</v>
    <v>Atom</v>
  </rv>
  <rv s="0">
    <v>1073742080</v>
    <v>lead-209</v>
    <v>wjson{"t":"e","d":"Isotope","e":"Lead209"}</v>
    <v>en-US</v>
    <v>Atom</v>
  </rv>
  <rv s="0">
    <v>1073742080</v>
    <v>lead-210</v>
    <v>wjson{"t":"e","d":"Isotope","e":"Lead210"}</v>
    <v>en-US</v>
    <v>Atom</v>
  </rv>
  <rv s="0">
    <v>1073742080</v>
    <v>lead-211</v>
    <v>wjson{"t":"e","d":"Isotope","e":"Lead211"}</v>
    <v>en-US</v>
    <v>Atom</v>
  </rv>
  <rv s="0">
    <v>1073742080</v>
    <v>lead-212</v>
    <v>wjson{"t":"e","d":"Isotope","e":"Lead212"}</v>
    <v>en-US</v>
    <v>Atom</v>
  </rv>
  <rv s="0">
    <v>1073742080</v>
    <v>lead-213</v>
    <v>wjson{"t":"e","d":"Isotope","e":"Lead213"}</v>
    <v>en-US</v>
    <v>Atom</v>
  </rv>
  <rv s="0">
    <v>1073742080</v>
    <v>lead-214</v>
    <v>wjson{"t":"e","d":"Isotope","e":"Lead214"}</v>
    <v>en-US</v>
    <v>Atom</v>
  </rv>
  <rv s="0">
    <v>1073742080</v>
    <v>lead-215</v>
    <v>wjson{"t":"e","d":"Isotope","e":"Lead215"}</v>
    <v>en-US</v>
    <v>Atom</v>
  </rv>
  <rv s="2">
    <v>497</v>
  </rv>
  <rv s="1">
    <fb>495.08</fb>
    <v>27</v>
  </rv>
  <rv s="2">
    <v>498</v>
  </rv>
  <rv s="1">
    <fb>327.45999999999998</fb>
    <v>27</v>
  </rv>
  <rv s="1">
    <fb>-3.1100000000000001E-10</fb>
    <v>33</v>
  </rv>
  <rv s="4">
    <v>175</v>
    <v>10</v>
    <v>32</v>
    <v>1</v>
    <v>periodic table location</v>
  </rv>
  <rv s="1">
    <fb>2.0999999999999968E-7</fb>
    <v>33</v>
  </rv>
  <rv s="2">
    <v>499</v>
  </rv>
  <rv s="2">
    <v>500</v>
  </rv>
  <rv s="1">
    <fb>-1.699999999999998E-5</fb>
    <v>28</v>
  </rv>
  <rv s="24">
    <v>#VALUE!</v>
    <v>en-US</v>
    <v>wjson{"t":"e","d":"Element","e":"Lead"}</v>
    <v>1073742080</v>
    <v>1</v>
    <v>103</v>
    <v>114</v>
    <v>lead</v>
    <v>8</v>
    <v>9</v>
    <v>Atom</v>
    <v>10</v>
    <v>105</v>
    <v>24</v>
    <v>6879</v>
    <v>6880</v>
    <v>2596</v>
    <v>Pb</v>
    <v>p</v>
    <v>6881</v>
    <v>CAS7439-92-1</v>
    <v>5049</v>
    <v>6882</v>
    <v>6883</v>
    <v>-4000</v>
    <v>6884</v>
    <v>6885</v>
    <v>6886</v>
    <v>2358</v>
    <v>2233</v>
    <v>6887</v>
    <v>224</v>
    <v>6926</v>
    <v>235</v>
    <v>6928</v>
    <v>4382</v>
    <v>6929</v>
    <v>4339</v>
    <v>6930</v>
    <v>lead</v>
    <v>6880</v>
    <v>4325</v>
    <v>2349</v>
    <v>6931</v>
    <v>6932</v>
    <v>4802</v>
    <v>6933</v>
    <v>lead</v>
    <v>4329</v>
    <v>6934</v>
    <v>2247</v>
    <v>4625</v>
    <v>6935</v>
    <v>Lead is a chemical element with the symbol Pb (from the Latin) and atomic number 82. It is a heavy metal that is denser than most common materials. Lead is soft and malleable, and also has a relatively low melting point.</v>
    <v>element</v>
  </rv>
  <rv s="0">
    <v>1073742080</v>
    <v>bismuth</v>
    <v>wjson{"t":"e","d":"Element","e":"Bismuth"}</v>
    <v>en-US</v>
    <v>Atom</v>
  </rv>
  <rv s="1">
    <fb>208.9804</fb>
    <v>67</v>
  </rv>
  <rv s="1">
    <fb>83</fb>
    <v>26</v>
  </rv>
  <rv s="1">
    <fb>143</fb>
    <v>26</v>
  </rv>
  <rv s="1">
    <fb>1564</fb>
    <v>26</v>
  </rv>
  <rv s="1">
    <fb>148</fb>
    <v>26</v>
  </rv>
  <rv s="1">
    <fb>2.5000000000000066E-6</fb>
    <v>28</v>
  </rv>
  <rv s="1">
    <fb>9.7799999999999994</fb>
    <v>25</v>
  </rv>
  <rv s="1">
    <fb>770000</fb>
    <v>26</v>
  </rv>
  <rv s="1">
    <fb>91.2</fb>
    <v>29</v>
  </rv>
  <rv s="1">
    <fb>2.02</fb>
    <v>27</v>
  </rv>
  <rv s="1">
    <fb>1.9025875190258754E+19</fb>
    <v>26</v>
  </rv>
  <rv s="3">
    <v>176</v>
    <v>10</v>
    <v>0</v>
    <v>image of bismuth</v>
  </rv>
  <rv s="0">
    <v>1073742080</v>
    <v>bismuth-184</v>
    <v>wjson{"t":"e","d":"Isotope","e":"Bismuth184"}</v>
    <v>en-US</v>
    <v>Atom</v>
  </rv>
  <rv s="0">
    <v>1073742080</v>
    <v>bismuth-185</v>
    <v>wjson{"t":"e","d":"Isotope","e":"Bismuth185"}</v>
    <v>en-US</v>
    <v>Atom</v>
  </rv>
  <rv s="0">
    <v>1073742080</v>
    <v>bismuth-186</v>
    <v>wjson{"t":"e","d":"Isotope","e":"Bismuth186"}</v>
    <v>en-US</v>
    <v>Atom</v>
  </rv>
  <rv s="0">
    <v>1073742080</v>
    <v>bismuth-187</v>
    <v>wjson{"t":"e","d":"Isotope","e":"Bismuth187"}</v>
    <v>en-US</v>
    <v>Atom</v>
  </rv>
  <rv s="0">
    <v>1073742080</v>
    <v>bismuth-188</v>
    <v>wjson{"t":"e","d":"Isotope","e":"Bismuth188"}</v>
    <v>en-US</v>
    <v>Atom</v>
  </rv>
  <rv s="0">
    <v>1073742080</v>
    <v>bismuth-189</v>
    <v>wjson{"t":"e","d":"Isotope","e":"Bismuth189"}</v>
    <v>en-US</v>
    <v>Atom</v>
  </rv>
  <rv s="0">
    <v>1073742080</v>
    <v>bismuth-190</v>
    <v>wjson{"t":"e","d":"Isotope","e":"Bismuth190"}</v>
    <v>en-US</v>
    <v>Atom</v>
  </rv>
  <rv s="0">
    <v>1073742080</v>
    <v>bismuth-191</v>
    <v>wjson{"t":"e","d":"Isotope","e":"Bismuth191"}</v>
    <v>en-US</v>
    <v>Atom</v>
  </rv>
  <rv s="0">
    <v>1073742080</v>
    <v>bismuth-192</v>
    <v>wjson{"t":"e","d":"Isotope","e":"Bismuth192"}</v>
    <v>en-US</v>
    <v>Atom</v>
  </rv>
  <rv s="0">
    <v>1073742080</v>
    <v>bismuth-193</v>
    <v>wjson{"t":"e","d":"Isotope","e":"Bismuth193"}</v>
    <v>en-US</v>
    <v>Atom</v>
  </rv>
  <rv s="0">
    <v>1073742080</v>
    <v>bismuth-194</v>
    <v>wjson{"t":"e","d":"Isotope","e":"Bismuth194"}</v>
    <v>en-US</v>
    <v>Atom</v>
  </rv>
  <rv s="0">
    <v>1073742080</v>
    <v>bismuth-195</v>
    <v>wjson{"t":"e","d":"Isotope","e":"Bismuth195"}</v>
    <v>en-US</v>
    <v>Atom</v>
  </rv>
  <rv s="0">
    <v>1073742080</v>
    <v>bismuth-196</v>
    <v>wjson{"t":"e","d":"Isotope","e":"Bismuth196"}</v>
    <v>en-US</v>
    <v>Atom</v>
  </rv>
  <rv s="0">
    <v>1073742080</v>
    <v>bismuth-197</v>
    <v>wjson{"t":"e","d":"Isotope","e":"Bismuth197"}</v>
    <v>en-US</v>
    <v>Atom</v>
  </rv>
  <rv s="0">
    <v>1073742080</v>
    <v>bismuth-198</v>
    <v>wjson{"t":"e","d":"Isotope","e":"Bismuth198"}</v>
    <v>en-US</v>
    <v>Atom</v>
  </rv>
  <rv s="0">
    <v>1073742080</v>
    <v>bismuth-199</v>
    <v>wjson{"t":"e","d":"Isotope","e":"Bismuth199"}</v>
    <v>en-US</v>
    <v>Atom</v>
  </rv>
  <rv s="0">
    <v>1073742080</v>
    <v>bismuth-200</v>
    <v>wjson{"t":"e","d":"Isotope","e":"Bismuth200"}</v>
    <v>en-US</v>
    <v>Atom</v>
  </rv>
  <rv s="0">
    <v>1073742080</v>
    <v>bismuth-201</v>
    <v>wjson{"t":"e","d":"Isotope","e":"Bismuth201"}</v>
    <v>en-US</v>
    <v>Atom</v>
  </rv>
  <rv s="0">
    <v>1073742080</v>
    <v>bismuth-202</v>
    <v>wjson{"t":"e","d":"Isotope","e":"Bismuth202"}</v>
    <v>en-US</v>
    <v>Atom</v>
  </rv>
  <rv s="0">
    <v>1073742080</v>
    <v>bismuth-203</v>
    <v>wjson{"t":"e","d":"Isotope","e":"Bismuth203"}</v>
    <v>en-US</v>
    <v>Atom</v>
  </rv>
  <rv s="0">
    <v>1073742080</v>
    <v>bismuth-204</v>
    <v>wjson{"t":"e","d":"Isotope","e":"Bismuth204"}</v>
    <v>en-US</v>
    <v>Atom</v>
  </rv>
  <rv s="0">
    <v>1073742080</v>
    <v>bismuth-205</v>
    <v>wjson{"t":"e","d":"Isotope","e":"Bismuth205"}</v>
    <v>en-US</v>
    <v>Atom</v>
  </rv>
  <rv s="0">
    <v>1073742080</v>
    <v>bismuth-206</v>
    <v>wjson{"t":"e","d":"Isotope","e":"Bismuth206"}</v>
    <v>en-US</v>
    <v>Atom</v>
  </rv>
  <rv s="0">
    <v>1073742080</v>
    <v>bismuth-207</v>
    <v>wjson{"t":"e","d":"Isotope","e":"Bismuth207"}</v>
    <v>en-US</v>
    <v>Atom</v>
  </rv>
  <rv s="0">
    <v>1073742080</v>
    <v>bismuth-208</v>
    <v>wjson{"t":"e","d":"Isotope","e":"Bismuth208"}</v>
    <v>en-US</v>
    <v>Atom</v>
  </rv>
  <rv s="0">
    <v>1073742080</v>
    <v>bismuth-209</v>
    <v>wjson{"t":"e","d":"Isotope","e":"Bismuth209"}</v>
    <v>en-US</v>
    <v>Atom</v>
  </rv>
  <rv s="0">
    <v>1073742080</v>
    <v>bismuth-210</v>
    <v>wjson{"t":"e","d":"Isotope","e":"Bismuth210"}</v>
    <v>en-US</v>
    <v>Atom</v>
  </rv>
  <rv s="0">
    <v>1073742080</v>
    <v>bismuth-211</v>
    <v>wjson{"t":"e","d":"Isotope","e":"Bismuth211"}</v>
    <v>en-US</v>
    <v>Atom</v>
  </rv>
  <rv s="0">
    <v>1073742080</v>
    <v>bismuth-212</v>
    <v>wjson{"t":"e","d":"Isotope","e":"Bismuth212"}</v>
    <v>en-US</v>
    <v>Atom</v>
  </rv>
  <rv s="0">
    <v>1073742080</v>
    <v>bismuth-213</v>
    <v>wjson{"t":"e","d":"Isotope","e":"Bismuth213"}</v>
    <v>en-US</v>
    <v>Atom</v>
  </rv>
  <rv s="0">
    <v>1073742080</v>
    <v>bismuth-214</v>
    <v>wjson{"t":"e","d":"Isotope","e":"Bismuth214"}</v>
    <v>en-US</v>
    <v>Atom</v>
  </rv>
  <rv s="0">
    <v>1073742080</v>
    <v>bismuth-215</v>
    <v>wjson{"t":"e","d":"Isotope","e":"Bismuth215"}</v>
    <v>en-US</v>
    <v>Atom</v>
  </rv>
  <rv s="0">
    <v>1073742080</v>
    <v>bismuth-216</v>
    <v>wjson{"t":"e","d":"Isotope","e":"Bismuth216"}</v>
    <v>en-US</v>
    <v>Atom</v>
  </rv>
  <rv s="0">
    <v>1073742080</v>
    <v>bismuth-217</v>
    <v>wjson{"t":"e","d":"Isotope","e":"Bismuth217"}</v>
    <v>en-US</v>
    <v>Atom</v>
  </rv>
  <rv s="0">
    <v>1073742080</v>
    <v>bismuth-218</v>
    <v>wjson{"t":"e","d":"Isotope","e":"Bismuth218"}</v>
    <v>en-US</v>
    <v>Atom</v>
  </rv>
  <rv s="0">
    <v>1073742080</v>
    <v>bismuth-219</v>
    <v>wjson{"t":"e","d":"Isotope","e":"Bismuth219"}</v>
    <v>en-US</v>
    <v>Atom</v>
  </rv>
  <rv s="2">
    <v>501</v>
  </rv>
  <rv s="1">
    <fb>110.33</fb>
    <v>25</v>
  </rv>
  <rv s="2">
    <v>502</v>
  </rv>
  <rv s="1">
    <fb>667.4</fb>
    <v>29</v>
  </rv>
  <rv s="1">
    <fb>611.70000000000005</fb>
    <v>29</v>
  </rv>
  <rv s="1">
    <fb>330.4</fb>
    <v>29</v>
  </rv>
  <rv s="2">
    <v>503</v>
  </rv>
  <rv s="1">
    <fb>-1.7E-8</fb>
    <v>97</v>
  </rv>
  <rv s="1">
    <fb>271.3</fb>
    <v>29</v>
  </rv>
  <rv s="1">
    <fb>6.9000000000002219E-6</fb>
    <v>28</v>
  </rv>
  <rv s="1">
    <fb>-3.6E-9</fb>
    <v>97</v>
  </rv>
  <rv s="4">
    <v>177</v>
    <v>10</v>
    <v>32</v>
    <v>1</v>
    <v>periodic table location</v>
  </rv>
  <rv s="1">
    <fb>1.2999999999999774E-6</fb>
    <v>30</v>
  </rv>
  <rv s="1">
    <fb>-1.7000000000000001E-4</fb>
    <v>67</v>
  </rv>
  <rv s="49">
    <v>#VALUE!</v>
    <v>en-US</v>
    <v>wjson{"t":"e","d":"Element","e":"Bismuth"}</v>
    <v>1073742080</v>
    <v>1</v>
    <v>172</v>
    <v>173</v>
    <v>bismuth</v>
    <v>8</v>
    <v>9</v>
    <v>Atom</v>
    <v>10</v>
    <v>174</v>
    <v>24</v>
    <v>6938</v>
    <v>6939</v>
    <v>6940</v>
    <v>Bi</v>
    <v>p</v>
    <v>6941</v>
    <v>CAS7440-69-9</v>
    <v>6942</v>
    <v>6943</v>
    <v>6944</v>
    <v>1400</v>
    <v>6945</v>
    <v>6946</v>
    <v>6947</v>
    <v>2405</v>
    <v>6948</v>
    <v>6949</v>
    <v>2463</v>
    <v>6986</v>
    <v>6988</v>
    <v>6992</v>
    <v>6993</v>
    <v>6994</v>
    <v>6995</v>
    <v>6996</v>
    <v>bismuth</v>
    <v>6939</v>
    <v>5836</v>
    <v>2349</v>
    <v>6997</v>
    <v>6998</v>
    <v>4802</v>
    <v>bismuth</v>
    <v>5113</v>
    <v>6986</v>
    <v>2293</v>
    <v>6999</v>
    <v>Bismuth is a chemical element with the symbol Bi and atomic number 83. It is a pentavalent post–transition metal and one of the pnictogens with chemical properties resembling its lighter group 15 siblings arsenic and antimony.</v>
    <v>element</v>
  </rv>
  <rv s="0">
    <v>1073742080</v>
    <v>polonium</v>
    <v>wjson{"t":"e","d":"Element","e":"Polonium"}</v>
    <v>en-US</v>
    <v>Atom</v>
  </rv>
  <rv s="1">
    <fb>209</fb>
    <v>26</v>
  </rv>
  <rv s="1">
    <fb>135</fb>
    <v>26</v>
  </rv>
  <rv s="1">
    <fb>962</fb>
    <v>26</v>
  </rv>
  <rv s="1">
    <fb>9.1959999999999997</fb>
    <v>25</v>
  </rv>
  <rv s="0">
    <v>-1610612480</v>
    <v>Marie Curie</v>
    <v>wjson{"t":"e","d":"Person","e":"MarieCurie::v9f84"}</v>
    <v>en-US</v>
    <v>NotablePeople</v>
  </rv>
  <rv s="2">
    <v>504</v>
  </rv>
  <rv s="1">
    <fb>2300000</fb>
    <v>26</v>
  </rv>
  <rv s="1">
    <fb>183.3</fb>
    <v>29</v>
  </rv>
  <rv s="1">
    <fb>102.10553018772197</fb>
    <v>26</v>
  </rv>
  <rv s="3">
    <v>178</v>
    <v>10</v>
    <v>0</v>
    <v>image of polonium</v>
  </rv>
  <rv s="0">
    <v>1073742080</v>
    <v>polonium-188</v>
    <v>wjson{"t":"e","d":"Isotope","e":"Polonium188"}</v>
    <v>en-US</v>
    <v>Atom</v>
  </rv>
  <rv s="0">
    <v>1073742080</v>
    <v>polonium-189</v>
    <v>wjson{"t":"e","d":"Isotope","e":"Polonium189"}</v>
    <v>en-US</v>
    <v>Atom</v>
  </rv>
  <rv s="0">
    <v>1073742080</v>
    <v>polonium-190</v>
    <v>wjson{"t":"e","d":"Isotope","e":"Polonium190"}</v>
    <v>en-US</v>
    <v>Atom</v>
  </rv>
  <rv s="0">
    <v>1073742080</v>
    <v>polonium-191</v>
    <v>wjson{"t":"e","d":"Isotope","e":"Polonium191"}</v>
    <v>en-US</v>
    <v>Atom</v>
  </rv>
  <rv s="0">
    <v>1073742080</v>
    <v>polonium-192</v>
    <v>wjson{"t":"e","d":"Isotope","e":"Polonium192"}</v>
    <v>en-US</v>
    <v>Atom</v>
  </rv>
  <rv s="0">
    <v>1073742080</v>
    <v>polonium-193</v>
    <v>wjson{"t":"e","d":"Isotope","e":"Polonium193"}</v>
    <v>en-US</v>
    <v>Atom</v>
  </rv>
  <rv s="0">
    <v>1073742080</v>
    <v>polonium-194</v>
    <v>wjson{"t":"e","d":"Isotope","e":"Polonium194"}</v>
    <v>en-US</v>
    <v>Atom</v>
  </rv>
  <rv s="0">
    <v>1073742080</v>
    <v>polonium-195</v>
    <v>wjson{"t":"e","d":"Isotope","e":"Polonium195"}</v>
    <v>en-US</v>
    <v>Atom</v>
  </rv>
  <rv s="0">
    <v>1073742080</v>
    <v>polonium-196</v>
    <v>wjson{"t":"e","d":"Isotope","e":"Polonium196"}</v>
    <v>en-US</v>
    <v>Atom</v>
  </rv>
  <rv s="0">
    <v>1073742080</v>
    <v>polonium-197</v>
    <v>wjson{"t":"e","d":"Isotope","e":"Polonium197"}</v>
    <v>en-US</v>
    <v>Atom</v>
  </rv>
  <rv s="0">
    <v>1073742080</v>
    <v>polonium-198</v>
    <v>wjson{"t":"e","d":"Isotope","e":"Polonium198"}</v>
    <v>en-US</v>
    <v>Atom</v>
  </rv>
  <rv s="0">
    <v>1073742080</v>
    <v>polonium-199</v>
    <v>wjson{"t":"e","d":"Isotope","e":"Polonium199"}</v>
    <v>en-US</v>
    <v>Atom</v>
  </rv>
  <rv s="0">
    <v>1073742080</v>
    <v>polonium-200</v>
    <v>wjson{"t":"e","d":"Isotope","e":"Polonium200"}</v>
    <v>en-US</v>
    <v>Atom</v>
  </rv>
  <rv s="0">
    <v>1073742080</v>
    <v>polonium-201</v>
    <v>wjson{"t":"e","d":"Isotope","e":"Polonium201"}</v>
    <v>en-US</v>
    <v>Atom</v>
  </rv>
  <rv s="0">
    <v>1073742080</v>
    <v>polonium-202</v>
    <v>wjson{"t":"e","d":"Isotope","e":"Polonium202"}</v>
    <v>en-US</v>
    <v>Atom</v>
  </rv>
  <rv s="0">
    <v>1073742080</v>
    <v>polonium-203</v>
    <v>wjson{"t":"e","d":"Isotope","e":"Polonium203"}</v>
    <v>en-US</v>
    <v>Atom</v>
  </rv>
  <rv s="0">
    <v>1073742080</v>
    <v>polonium-204</v>
    <v>wjson{"t":"e","d":"Isotope","e":"Polonium204"}</v>
    <v>en-US</v>
    <v>Atom</v>
  </rv>
  <rv s="0">
    <v>1073742080</v>
    <v>polonium-205</v>
    <v>wjson{"t":"e","d":"Isotope","e":"Polonium205"}</v>
    <v>en-US</v>
    <v>Atom</v>
  </rv>
  <rv s="0">
    <v>1073742080</v>
    <v>polonium-206</v>
    <v>wjson{"t":"e","d":"Isotope","e":"Polonium206"}</v>
    <v>en-US</v>
    <v>Atom</v>
  </rv>
  <rv s="0">
    <v>1073742080</v>
    <v>polonium-207</v>
    <v>wjson{"t":"e","d":"Isotope","e":"Polonium207"}</v>
    <v>en-US</v>
    <v>Atom</v>
  </rv>
  <rv s="0">
    <v>1073742080</v>
    <v>polonium-208</v>
    <v>wjson{"t":"e","d":"Isotope","e":"Polonium208"}</v>
    <v>en-US</v>
    <v>Atom</v>
  </rv>
  <rv s="0">
    <v>1073742080</v>
    <v>polonium-209</v>
    <v>wjson{"t":"e","d":"Isotope","e":"Polonium209"}</v>
    <v>en-US</v>
    <v>Atom</v>
  </rv>
  <rv s="0">
    <v>1073742080</v>
    <v>polonium-210</v>
    <v>wjson{"t":"e","d":"Isotope","e":"Polonium210"}</v>
    <v>en-US</v>
    <v>Atom</v>
  </rv>
  <rv s="0">
    <v>1073742080</v>
    <v>polonium-211</v>
    <v>wjson{"t":"e","d":"Isotope","e":"Polonium211"}</v>
    <v>en-US</v>
    <v>Atom</v>
  </rv>
  <rv s="0">
    <v>1073742080</v>
    <v>polonium-212</v>
    <v>wjson{"t":"e","d":"Isotope","e":"Polonium212"}</v>
    <v>en-US</v>
    <v>Atom</v>
  </rv>
  <rv s="0">
    <v>1073742080</v>
    <v>polonium-213</v>
    <v>wjson{"t":"e","d":"Isotope","e":"Polonium213"}</v>
    <v>en-US</v>
    <v>Atom</v>
  </rv>
  <rv s="0">
    <v>1073742080</v>
    <v>polonium-214</v>
    <v>wjson{"t":"e","d":"Isotope","e":"Polonium214"}</v>
    <v>en-US</v>
    <v>Atom</v>
  </rv>
  <rv s="0">
    <v>1073742080</v>
    <v>polonium-215</v>
    <v>wjson{"t":"e","d":"Isotope","e":"Polonium215"}</v>
    <v>en-US</v>
    <v>Atom</v>
  </rv>
  <rv s="0">
    <v>1073742080</v>
    <v>polonium-216</v>
    <v>wjson{"t":"e","d":"Isotope","e":"Polonium216"}</v>
    <v>en-US</v>
    <v>Atom</v>
  </rv>
  <rv s="0">
    <v>1073742080</v>
    <v>polonium-217</v>
    <v>wjson{"t":"e","d":"Isotope","e":"Polonium217"}</v>
    <v>en-US</v>
    <v>Atom</v>
  </rv>
  <rv s="0">
    <v>1073742080</v>
    <v>polonium-218</v>
    <v>wjson{"t":"e","d":"Isotope","e":"Polonium218"}</v>
    <v>en-US</v>
    <v>Atom</v>
  </rv>
  <rv s="0">
    <v>1073742080</v>
    <v>polonium-219</v>
    <v>wjson{"t":"e","d":"Isotope","e":"Polonium219"}</v>
    <v>en-US</v>
    <v>Atom</v>
  </rv>
  <rv s="0">
    <v>1073742080</v>
    <v>polonium-220</v>
    <v>wjson{"t":"e","d":"Isotope","e":"Polonium220"}</v>
    <v>en-US</v>
    <v>Atom</v>
  </rv>
  <rv s="2">
    <v>505</v>
  </rv>
  <rv s="1">
    <fb>335.9</fb>
    <v>29</v>
  </rv>
  <rv s="2">
    <v>506</v>
  </rv>
  <rv s="1">
    <fb>254</fb>
    <v>26</v>
  </rv>
  <rv s="1">
    <fb>2.0000000000000001E-18</fb>
    <v>178</v>
  </rv>
  <rv s="4">
    <v>179</v>
    <v>10</v>
    <v>32</v>
    <v>1</v>
    <v>periodic table location</v>
  </rv>
  <rv s="1">
    <fb>4.2999999999999419E-7</fb>
    <v>33</v>
  </rv>
  <rv s="50">
    <v>#VALUE!</v>
    <v>en-US</v>
    <v>wjson{"t":"e","d":"Element","e":"Polonium"}</v>
    <v>1073742080</v>
    <v>1</v>
    <v>175</v>
    <v>176</v>
    <v>polonium</v>
    <v>8</v>
    <v>9</v>
    <v>Atom</v>
    <v>10</v>
    <v>177</v>
    <v>24</v>
    <v>7002</v>
    <v>2296</v>
    <v>7003</v>
    <v>Po</v>
    <v>p</v>
    <v>7004</v>
    <v>CAS7440-08-6</v>
    <v>245</v>
    <v>7005</v>
    <v>7007</v>
    <v>2257</v>
    <v>1898</v>
    <v>7008</v>
    <v>7009</v>
    <v>2959</v>
    <v>2460</v>
    <v>7010</v>
    <v>221</v>
    <v>7011</v>
    <v>4502</v>
    <v>7045</v>
    <v>235</v>
    <v>7047</v>
    <v>7048</v>
    <v>polonium</v>
    <v>2296</v>
    <v>7049</v>
    <v>2349</v>
    <v>7050</v>
    <v>7051</v>
    <v>polonium</v>
    <v>7045</v>
    <v>2349</v>
    <v>Polonium is a chemical element with the symbol Po and atomic number 84.</v>
    <v>element</v>
  </rv>
  <rv s="0">
    <v>1073742080</v>
    <v>astatine</v>
    <v>wjson{"t":"e","d":"Element","e":"Astatine"}</v>
    <v>en-US</v>
    <v>Atom</v>
  </rv>
  <rv s="1">
    <fb>85</fb>
    <v>26</v>
  </rv>
  <rv s="1">
    <fb>127</fb>
    <v>26</v>
  </rv>
  <rv s="1">
    <fb>150</fb>
    <v>26</v>
  </rv>
  <rv s="1">
    <fb>6.4</fb>
    <v>27</v>
  </rv>
  <rv s="0">
    <v>-1610612480</v>
    <v>Dale R. Corson</v>
    <v>wjson{"t":"e","d":"Person","e":"DaleRCorson::66vnp"}</v>
    <v>en-US</v>
    <v>NotablePeople</v>
  </rv>
  <rv s="2">
    <v>507</v>
  </rv>
  <rv s="2">
    <v>508</v>
  </rv>
  <rv s="1">
    <fb>270.10000000000002</fb>
    <v>29</v>
  </rv>
  <rv s="1">
    <fb>8.0555555555555554</fb>
    <v>29</v>
  </rv>
  <rv s="3">
    <v>180</v>
    <v>10</v>
    <v>0</v>
    <v>image of astatine</v>
  </rv>
  <rv s="0">
    <v>1073742080</v>
    <v>astatine-193</v>
    <v>wjson{"t":"e","d":"Isotope","e":"Astatine193"}</v>
    <v>en-US</v>
    <v>Atom</v>
  </rv>
  <rv s="0">
    <v>1073742080</v>
    <v>astatine-194</v>
    <v>wjson{"t":"e","d":"Isotope","e":"Astatine194"}</v>
    <v>en-US</v>
    <v>Atom</v>
  </rv>
  <rv s="0">
    <v>1073742080</v>
    <v>astatine-195</v>
    <v>wjson{"t":"e","d":"Isotope","e":"Astatine195"}</v>
    <v>en-US</v>
    <v>Atom</v>
  </rv>
  <rv s="0">
    <v>1073742080</v>
    <v>astatine-196</v>
    <v>wjson{"t":"e","d":"Isotope","e":"Astatine196"}</v>
    <v>en-US</v>
    <v>Atom</v>
  </rv>
  <rv s="0">
    <v>1073742080</v>
    <v>astatine-197</v>
    <v>wjson{"t":"e","d":"Isotope","e":"Astatine197"}</v>
    <v>en-US</v>
    <v>Atom</v>
  </rv>
  <rv s="0">
    <v>1073742080</v>
    <v>astatine-198</v>
    <v>wjson{"t":"e","d":"Isotope","e":"Astatine198"}</v>
    <v>en-US</v>
    <v>Atom</v>
  </rv>
  <rv s="0">
    <v>1073742080</v>
    <v>astatine-199</v>
    <v>wjson{"t":"e","d":"Isotope","e":"Astatine199"}</v>
    <v>en-US</v>
    <v>Atom</v>
  </rv>
  <rv s="0">
    <v>1073742080</v>
    <v>astatine-200</v>
    <v>wjson{"t":"e","d":"Isotope","e":"Astatine200"}</v>
    <v>en-US</v>
    <v>Atom</v>
  </rv>
  <rv s="0">
    <v>1073742080</v>
    <v>astatine-201</v>
    <v>wjson{"t":"e","d":"Isotope","e":"Astatine201"}</v>
    <v>en-US</v>
    <v>Atom</v>
  </rv>
  <rv s="0">
    <v>1073742080</v>
    <v>astatine-202</v>
    <v>wjson{"t":"e","d":"Isotope","e":"Astatine202"}</v>
    <v>en-US</v>
    <v>Atom</v>
  </rv>
  <rv s="0">
    <v>1073742080</v>
    <v>astatine-203</v>
    <v>wjson{"t":"e","d":"Isotope","e":"Astatine203"}</v>
    <v>en-US</v>
    <v>Atom</v>
  </rv>
  <rv s="0">
    <v>1073742080</v>
    <v>astatine-204</v>
    <v>wjson{"t":"e","d":"Isotope","e":"Astatine204"}</v>
    <v>en-US</v>
    <v>Atom</v>
  </rv>
  <rv s="0">
    <v>1073742080</v>
    <v>astatine-205</v>
    <v>wjson{"t":"e","d":"Isotope","e":"Astatine205"}</v>
    <v>en-US</v>
    <v>Atom</v>
  </rv>
  <rv s="0">
    <v>1073742080</v>
    <v>astatine-206</v>
    <v>wjson{"t":"e","d":"Isotope","e":"Astatine206"}</v>
    <v>en-US</v>
    <v>Atom</v>
  </rv>
  <rv s="0">
    <v>1073742080</v>
    <v>astatine-207</v>
    <v>wjson{"t":"e","d":"Isotope","e":"Astatine207"}</v>
    <v>en-US</v>
    <v>Atom</v>
  </rv>
  <rv s="0">
    <v>1073742080</v>
    <v>astatine-208</v>
    <v>wjson{"t":"e","d":"Isotope","e":"Astatine208"}</v>
    <v>en-US</v>
    <v>Atom</v>
  </rv>
  <rv s="0">
    <v>1073742080</v>
    <v>astatine-209</v>
    <v>wjson{"t":"e","d":"Isotope","e":"Astatine209"}</v>
    <v>en-US</v>
    <v>Atom</v>
  </rv>
  <rv s="0">
    <v>1073742080</v>
    <v>astatine-210</v>
    <v>wjson{"t":"e","d":"Isotope","e":"Astatine210"}</v>
    <v>en-US</v>
    <v>Atom</v>
  </rv>
  <rv s="0">
    <v>1073742080</v>
    <v>astatine-211</v>
    <v>wjson{"t":"e","d":"Isotope","e":"Astatine211"}</v>
    <v>en-US</v>
    <v>Atom</v>
  </rv>
  <rv s="0">
    <v>1073742080</v>
    <v>astatine-212</v>
    <v>wjson{"t":"e","d":"Isotope","e":"Astatine212"}</v>
    <v>en-US</v>
    <v>Atom</v>
  </rv>
  <rv s="0">
    <v>1073742080</v>
    <v>astatine-213</v>
    <v>wjson{"t":"e","d":"Isotope","e":"Astatine213"}</v>
    <v>en-US</v>
    <v>Atom</v>
  </rv>
  <rv s="0">
    <v>1073742080</v>
    <v>astatine-214</v>
    <v>wjson{"t":"e","d":"Isotope","e":"Astatine214"}</v>
    <v>en-US</v>
    <v>Atom</v>
  </rv>
  <rv s="0">
    <v>1073742080</v>
    <v>astatine-215</v>
    <v>wjson{"t":"e","d":"Isotope","e":"Astatine215"}</v>
    <v>en-US</v>
    <v>Atom</v>
  </rv>
  <rv s="0">
    <v>1073742080</v>
    <v>astatine-216</v>
    <v>wjson{"t":"e","d":"Isotope","e":"Astatine216"}</v>
    <v>en-US</v>
    <v>Atom</v>
  </rv>
  <rv s="0">
    <v>1073742080</v>
    <v>astatine-217</v>
    <v>wjson{"t":"e","d":"Isotope","e":"Astatine217"}</v>
    <v>en-US</v>
    <v>Atom</v>
  </rv>
  <rv s="0">
    <v>1073742080</v>
    <v>astatine-218</v>
    <v>wjson{"t":"e","d":"Isotope","e":"Astatine218"}</v>
    <v>en-US</v>
    <v>Atom</v>
  </rv>
  <rv s="0">
    <v>1073742080</v>
    <v>astatine-219</v>
    <v>wjson{"t":"e","d":"Isotope","e":"Astatine219"}</v>
    <v>en-US</v>
    <v>Atom</v>
  </rv>
  <rv s="0">
    <v>1073742080</v>
    <v>astatine-220</v>
    <v>wjson{"t":"e","d":"Isotope","e":"Astatine220"}</v>
    <v>en-US</v>
    <v>Atom</v>
  </rv>
  <rv s="0">
    <v>1073742080</v>
    <v>astatine-221</v>
    <v>wjson{"t":"e","d":"Isotope","e":"Astatine221"}</v>
    <v>en-US</v>
    <v>Atom</v>
  </rv>
  <rv s="0">
    <v>1073742080</v>
    <v>astatine-222</v>
    <v>wjson{"t":"e","d":"Isotope","e":"Astatine222"}</v>
    <v>en-US</v>
    <v>Atom</v>
  </rv>
  <rv s="0">
    <v>1073742080</v>
    <v>astatine-223</v>
    <v>wjson{"t":"e","d":"Isotope","e":"Astatine223"}</v>
    <v>en-US</v>
    <v>Atom</v>
  </rv>
  <rv s="2">
    <v>509</v>
  </rv>
  <rv s="1">
    <fb>302</fb>
    <v>26</v>
  </rv>
  <rv s="4">
    <v>181</v>
    <v>10</v>
    <v>32</v>
    <v>1</v>
    <v>periodic table location</v>
  </rv>
  <rv s="51">
    <v>#VALUE!</v>
    <v>en-US</v>
    <v>wjson{"t":"e","d":"Element","e":"Astatine"}</v>
    <v>1073742080</v>
    <v>1</v>
    <v>179</v>
    <v>180</v>
    <v>astatine</v>
    <v>8</v>
    <v>9</v>
    <v>Atom</v>
    <v>10</v>
    <v>181</v>
    <v>24</v>
    <v>2796</v>
    <v>7054</v>
    <v>7055</v>
    <v>At</v>
    <v>p</v>
    <v>CAS7440-68-8</v>
    <v>7056</v>
    <v>221</v>
    <v>7057</v>
    <v>7059</v>
    <v>7060</v>
    <v>1940</v>
    <v>7061</v>
    <v>5058</v>
    <v>2517</v>
    <v>7062</v>
    <v>221</v>
    <v>7063</v>
    <v>7095</v>
    <v>7096</v>
    <v>221</v>
    <v>astatine</v>
    <v>7054</v>
    <v>221</v>
    <v>2349</v>
    <v>7097</v>
    <v>astatine</v>
    <v>7095</v>
    <v>2395</v>
    <v>Astatine is a chemical element with the symbol At and atomic number 85. It is the rarest naturally occurring element in the Earth's crust, occurring only as the decay product of various heavier elements.</v>
    <v>element</v>
  </rv>
  <rv s="0">
    <v>1073742080</v>
    <v>radon</v>
    <v>wjson{"t":"e","d":"Element","e":"Radon"}</v>
    <v>en-US</v>
    <v>Atom</v>
  </rv>
  <rv s="1">
    <fb>222</fb>
    <v>26</v>
  </rv>
  <rv s="1">
    <fb>-61.7</fb>
    <v>29</v>
  </rv>
  <rv s="1">
    <fb>9.7300000000000008E-3</fb>
    <v>67</v>
  </rv>
  <rv s="0">
    <v>-1610612480</v>
    <v>Friedrich Ernst Dorn</v>
    <v>wjson{"t":"e","d":"Person","e":"FriederichErnstDorn::3w62g"}</v>
    <v>en-US</v>
    <v>NotablePeople</v>
  </rv>
  <rv s="2">
    <v>510</v>
  </rv>
  <rv s="1">
    <fb>91.763888888888886</fb>
    <v>66</v>
  </rv>
  <rv s="3">
    <v>182</v>
    <v>10</v>
    <v>0</v>
    <v>image of radon</v>
  </rv>
  <rv s="0">
    <v>1073742080</v>
    <v>radon-195</v>
    <v>wjson{"t":"e","d":"Isotope","e":"Radon195"}</v>
    <v>en-US</v>
    <v>Atom</v>
  </rv>
  <rv s="0">
    <v>1073742080</v>
    <v>radon-196</v>
    <v>wjson{"t":"e","d":"Isotope","e":"Radon196"}</v>
    <v>en-US</v>
    <v>Atom</v>
  </rv>
  <rv s="0">
    <v>1073742080</v>
    <v>radon-197</v>
    <v>wjson{"t":"e","d":"Isotope","e":"Radon197"}</v>
    <v>en-US</v>
    <v>Atom</v>
  </rv>
  <rv s="0">
    <v>1073742080</v>
    <v>radon-198</v>
    <v>wjson{"t":"e","d":"Isotope","e":"Radon198"}</v>
    <v>en-US</v>
    <v>Atom</v>
  </rv>
  <rv s="0">
    <v>1073742080</v>
    <v>radon-199</v>
    <v>wjson{"t":"e","d":"Isotope","e":"Radon199"}</v>
    <v>en-US</v>
    <v>Atom</v>
  </rv>
  <rv s="0">
    <v>1073742080</v>
    <v>radon-200</v>
    <v>wjson{"t":"e","d":"Isotope","e":"Radon200"}</v>
    <v>en-US</v>
    <v>Atom</v>
  </rv>
  <rv s="0">
    <v>1073742080</v>
    <v>radon-201</v>
    <v>wjson{"t":"e","d":"Isotope","e":"Radon201"}</v>
    <v>en-US</v>
    <v>Atom</v>
  </rv>
  <rv s="0">
    <v>1073742080</v>
    <v>radon-202</v>
    <v>wjson{"t":"e","d":"Isotope","e":"Radon202"}</v>
    <v>en-US</v>
    <v>Atom</v>
  </rv>
  <rv s="0">
    <v>1073742080</v>
    <v>radon-203</v>
    <v>wjson{"t":"e","d":"Isotope","e":"Radon203"}</v>
    <v>en-US</v>
    <v>Atom</v>
  </rv>
  <rv s="0">
    <v>1073742080</v>
    <v>radon-204</v>
    <v>wjson{"t":"e","d":"Isotope","e":"Radon204"}</v>
    <v>en-US</v>
    <v>Atom</v>
  </rv>
  <rv s="0">
    <v>1073742080</v>
    <v>radon-205</v>
    <v>wjson{"t":"e","d":"Isotope","e":"Radon205"}</v>
    <v>en-US</v>
    <v>Atom</v>
  </rv>
  <rv s="0">
    <v>1073742080</v>
    <v>radon-206</v>
    <v>wjson{"t":"e","d":"Isotope","e":"Radon206"}</v>
    <v>en-US</v>
    <v>Atom</v>
  </rv>
  <rv s="0">
    <v>1073742080</v>
    <v>radon-207</v>
    <v>wjson{"t":"e","d":"Isotope","e":"Radon207"}</v>
    <v>en-US</v>
    <v>Atom</v>
  </rv>
  <rv s="0">
    <v>1073742080</v>
    <v>radon-208</v>
    <v>wjson{"t":"e","d":"Isotope","e":"Radon208"}</v>
    <v>en-US</v>
    <v>Atom</v>
  </rv>
  <rv s="0">
    <v>1073742080</v>
    <v>radon-209</v>
    <v>wjson{"t":"e","d":"Isotope","e":"Radon209"}</v>
    <v>en-US</v>
    <v>Atom</v>
  </rv>
  <rv s="0">
    <v>1073742080</v>
    <v>radon-210</v>
    <v>wjson{"t":"e","d":"Isotope","e":"Radon210"}</v>
    <v>en-US</v>
    <v>Atom</v>
  </rv>
  <rv s="0">
    <v>1073742080</v>
    <v>radon-211</v>
    <v>wjson{"t":"e","d":"Isotope","e":"Radon211"}</v>
    <v>en-US</v>
    <v>Atom</v>
  </rv>
  <rv s="0">
    <v>1073742080</v>
    <v>radon-212</v>
    <v>wjson{"t":"e","d":"Isotope","e":"Radon212"}</v>
    <v>en-US</v>
    <v>Atom</v>
  </rv>
  <rv s="0">
    <v>1073742080</v>
    <v>radon-213</v>
    <v>wjson{"t":"e","d":"Isotope","e":"Radon213"}</v>
    <v>en-US</v>
    <v>Atom</v>
  </rv>
  <rv s="0">
    <v>1073742080</v>
    <v>radon-214</v>
    <v>wjson{"t":"e","d":"Isotope","e":"Radon214"}</v>
    <v>en-US</v>
    <v>Atom</v>
  </rv>
  <rv s="0">
    <v>1073742080</v>
    <v>radon-215</v>
    <v>wjson{"t":"e","d":"Isotope","e":"Radon215"}</v>
    <v>en-US</v>
    <v>Atom</v>
  </rv>
  <rv s="0">
    <v>1073742080</v>
    <v>radon-216</v>
    <v>wjson{"t":"e","d":"Isotope","e":"Radon216"}</v>
    <v>en-US</v>
    <v>Atom</v>
  </rv>
  <rv s="0">
    <v>1073742080</v>
    <v>radon-217</v>
    <v>wjson{"t":"e","d":"Isotope","e":"Radon217"}</v>
    <v>en-US</v>
    <v>Atom</v>
  </rv>
  <rv s="0">
    <v>1073742080</v>
    <v>radon-218</v>
    <v>wjson{"t":"e","d":"Isotope","e":"Radon218"}</v>
    <v>en-US</v>
    <v>Atom</v>
  </rv>
  <rv s="0">
    <v>1073742080</v>
    <v>radon-219</v>
    <v>wjson{"t":"e","d":"Isotope","e":"Radon219"}</v>
    <v>en-US</v>
    <v>Atom</v>
  </rv>
  <rv s="0">
    <v>1073742080</v>
    <v>radon-220</v>
    <v>wjson{"t":"e","d":"Isotope","e":"Radon220"}</v>
    <v>en-US</v>
    <v>Atom</v>
  </rv>
  <rv s="0">
    <v>1073742080</v>
    <v>radon-221</v>
    <v>wjson{"t":"e","d":"Isotope","e":"Radon221"}</v>
    <v>en-US</v>
    <v>Atom</v>
  </rv>
  <rv s="0">
    <v>1073742080</v>
    <v>radon-222</v>
    <v>wjson{"t":"e","d":"Isotope","e":"Radon222"}</v>
    <v>en-US</v>
    <v>Atom</v>
  </rv>
  <rv s="0">
    <v>1073742080</v>
    <v>radon-223</v>
    <v>wjson{"t":"e","d":"Isotope","e":"Radon223"}</v>
    <v>en-US</v>
    <v>Atom</v>
  </rv>
  <rv s="0">
    <v>1073742080</v>
    <v>radon-224</v>
    <v>wjson{"t":"e","d":"Isotope","e":"Radon224"}</v>
    <v>en-US</v>
    <v>Atom</v>
  </rv>
  <rv s="0">
    <v>1073742080</v>
    <v>radon-225</v>
    <v>wjson{"t":"e","d":"Isotope","e":"Radon225"}</v>
    <v>en-US</v>
    <v>Atom</v>
  </rv>
  <rv s="0">
    <v>1073742080</v>
    <v>radon-226</v>
    <v>wjson{"t":"e","d":"Isotope","e":"Radon226"}</v>
    <v>en-US</v>
    <v>Atom</v>
  </rv>
  <rv s="0">
    <v>1073742080</v>
    <v>radon-227</v>
    <v>wjson{"t":"e","d":"Isotope","e":"Radon227"}</v>
    <v>en-US</v>
    <v>Atom</v>
  </rv>
  <rv s="0">
    <v>1073742080</v>
    <v>radon-228</v>
    <v>wjson{"t":"e","d":"Isotope","e":"Radon228"}</v>
    <v>en-US</v>
    <v>Atom</v>
  </rv>
  <rv s="2">
    <v>511</v>
  </rv>
  <rv s="1">
    <fb>-71</fb>
    <v>26</v>
  </rv>
  <rv s="1">
    <fb>6.0000000000000006E-20</fb>
    <v>185</v>
  </rv>
  <rv s="4">
    <v>183</v>
    <v>10</v>
    <v>32</v>
    <v>1</v>
    <v>periodic table location</v>
  </rv>
  <rv s="52">
    <v>#VALUE!</v>
    <v>en-US</v>
    <v>wjson{"t":"e","d":"Element","e":"Radon"}</v>
    <v>1073742080</v>
    <v>1</v>
    <v>182</v>
    <v>183</v>
    <v>radon</v>
    <v>8</v>
    <v>9</v>
    <v>Atom</v>
    <v>10</v>
    <v>184</v>
    <v>24</v>
    <v>7100</v>
    <v>2491</v>
    <v>26</v>
    <v>Rn</v>
    <v>p</v>
    <v>7101</v>
    <v>CAS10043-92-2</v>
    <v>7056</v>
    <v>7102</v>
    <v>7104</v>
    <v>1490</v>
    <v>1900</v>
    <v>221</v>
    <v>222</v>
    <v>7105</v>
    <v>7106</v>
    <v>7141</v>
    <v>7142</v>
    <v>radon</v>
    <v>2491</v>
    <v>7143</v>
    <v>2349</v>
    <v>7144</v>
    <v>radon</v>
    <v>7141</v>
    <v>2349</v>
    <v>Radon is a chemical element with the symbol Rn and atomic number 86. It is a radioactive, colorless, odorless, tasteless noble gas.</v>
    <v>element</v>
  </rv>
  <rv s="0">
    <v>1073742080</v>
    <v>francium</v>
    <v>wjson{"t":"e","d":"Element","e":"Francium"}</v>
    <v>en-US</v>
    <v>Atom</v>
  </rv>
  <rv s="1">
    <fb>223</fb>
    <v>26</v>
  </rv>
  <rv s="1">
    <fb>260</fb>
    <v>26</v>
  </rv>
  <rv s="1">
    <fb>2.9</fb>
    <v>27</v>
  </rv>
  <rv s="0">
    <v>-1610612480</v>
    <v>Marguerite Perey</v>
    <v>wjson{"t":"e","d":"Person","e":"MargueritePerey::qbxy8"}</v>
    <v>en-US</v>
    <v>NotablePeople</v>
  </rv>
  <rv s="2">
    <v>512</v>
  </rv>
  <rv s="1">
    <fb>0.7</fb>
    <v>29</v>
  </rv>
  <rv s="1">
    <fb>21.666666666666668</fb>
    <v>26</v>
  </rv>
  <rv s="3">
    <v>184</v>
    <v>10</v>
    <v>0</v>
    <v>image of francium</v>
  </rv>
  <rv s="0">
    <v>1073742080</v>
    <v>francium-199</v>
    <v>wjson{"t":"e","d":"Isotope","e":"Francium199"}</v>
    <v>en-US</v>
    <v>Atom</v>
  </rv>
  <rv s="0">
    <v>1073742080</v>
    <v>francium-200</v>
    <v>wjson{"t":"e","d":"Isotope","e":"Francium200"}</v>
    <v>en-US</v>
    <v>Atom</v>
  </rv>
  <rv s="0">
    <v>1073742080</v>
    <v>francium-201</v>
    <v>wjson{"t":"e","d":"Isotope","e":"Francium201"}</v>
    <v>en-US</v>
    <v>Atom</v>
  </rv>
  <rv s="0">
    <v>1073742080</v>
    <v>francium-202</v>
    <v>wjson{"t":"e","d":"Isotope","e":"Francium202"}</v>
    <v>en-US</v>
    <v>Atom</v>
  </rv>
  <rv s="0">
    <v>1073742080</v>
    <v>francium-203</v>
    <v>wjson{"t":"e","d":"Isotope","e":"Francium203"}</v>
    <v>en-US</v>
    <v>Atom</v>
  </rv>
  <rv s="0">
    <v>1073742080</v>
    <v>francium-204</v>
    <v>wjson{"t":"e","d":"Isotope","e":"Francium204"}</v>
    <v>en-US</v>
    <v>Atom</v>
  </rv>
  <rv s="0">
    <v>1073742080</v>
    <v>francium-205</v>
    <v>wjson{"t":"e","d":"Isotope","e":"Francium205"}</v>
    <v>en-US</v>
    <v>Atom</v>
  </rv>
  <rv s="0">
    <v>1073742080</v>
    <v>francium-206</v>
    <v>wjson{"t":"e","d":"Isotope","e":"Francium206"}</v>
    <v>en-US</v>
    <v>Atom</v>
  </rv>
  <rv s="0">
    <v>1073742080</v>
    <v>francium-207</v>
    <v>wjson{"t":"e","d":"Isotope","e":"Francium207"}</v>
    <v>en-US</v>
    <v>Atom</v>
  </rv>
  <rv s="0">
    <v>1073742080</v>
    <v>francium-208</v>
    <v>wjson{"t":"e","d":"Isotope","e":"Francium208"}</v>
    <v>en-US</v>
    <v>Atom</v>
  </rv>
  <rv s="0">
    <v>1073742080</v>
    <v>francium-209</v>
    <v>wjson{"t":"e","d":"Isotope","e":"Francium209"}</v>
    <v>en-US</v>
    <v>Atom</v>
  </rv>
  <rv s="0">
    <v>1073742080</v>
    <v>francium-210</v>
    <v>wjson{"t":"e","d":"Isotope","e":"Francium210"}</v>
    <v>en-US</v>
    <v>Atom</v>
  </rv>
  <rv s="0">
    <v>1073742080</v>
    <v>francium-211</v>
    <v>wjson{"t":"e","d":"Isotope","e":"Francium211"}</v>
    <v>en-US</v>
    <v>Atom</v>
  </rv>
  <rv s="0">
    <v>1073742080</v>
    <v>francium-212</v>
    <v>wjson{"t":"e","d":"Isotope","e":"Francium212"}</v>
    <v>en-US</v>
    <v>Atom</v>
  </rv>
  <rv s="0">
    <v>1073742080</v>
    <v>francium-213</v>
    <v>wjson{"t":"e","d":"Isotope","e":"Francium213"}</v>
    <v>en-US</v>
    <v>Atom</v>
  </rv>
  <rv s="0">
    <v>1073742080</v>
    <v>francium-214</v>
    <v>wjson{"t":"e","d":"Isotope","e":"Francium214"}</v>
    <v>en-US</v>
    <v>Atom</v>
  </rv>
  <rv s="0">
    <v>1073742080</v>
    <v>francium-215</v>
    <v>wjson{"t":"e","d":"Isotope","e":"Francium215"}</v>
    <v>en-US</v>
    <v>Atom</v>
  </rv>
  <rv s="0">
    <v>1073742080</v>
    <v>francium-216</v>
    <v>wjson{"t":"e","d":"Isotope","e":"Francium216"}</v>
    <v>en-US</v>
    <v>Atom</v>
  </rv>
  <rv s="0">
    <v>1073742080</v>
    <v>francium-217</v>
    <v>wjson{"t":"e","d":"Isotope","e":"Francium217"}</v>
    <v>en-US</v>
    <v>Atom</v>
  </rv>
  <rv s="0">
    <v>1073742080</v>
    <v>francium-218</v>
    <v>wjson{"t":"e","d":"Isotope","e":"Francium218"}</v>
    <v>en-US</v>
    <v>Atom</v>
  </rv>
  <rv s="0">
    <v>1073742080</v>
    <v>francium-219</v>
    <v>wjson{"t":"e","d":"Isotope","e":"Francium219"}</v>
    <v>en-US</v>
    <v>Atom</v>
  </rv>
  <rv s="0">
    <v>1073742080</v>
    <v>francium-220</v>
    <v>wjson{"t":"e","d":"Isotope","e":"Francium220"}</v>
    <v>en-US</v>
    <v>Atom</v>
  </rv>
  <rv s="0">
    <v>1073742080</v>
    <v>francium-221</v>
    <v>wjson{"t":"e","d":"Isotope","e":"Francium221"}</v>
    <v>en-US</v>
    <v>Atom</v>
  </rv>
  <rv s="0">
    <v>1073742080</v>
    <v>francium-222</v>
    <v>wjson{"t":"e","d":"Isotope","e":"Francium222"}</v>
    <v>en-US</v>
    <v>Atom</v>
  </rv>
  <rv s="0">
    <v>1073742080</v>
    <v>francium-223</v>
    <v>wjson{"t":"e","d":"Isotope","e":"Francium223"}</v>
    <v>en-US</v>
    <v>Atom</v>
  </rv>
  <rv s="0">
    <v>1073742080</v>
    <v>francium-224</v>
    <v>wjson{"t":"e","d":"Isotope","e":"Francium224"}</v>
    <v>en-US</v>
    <v>Atom</v>
  </rv>
  <rv s="0">
    <v>1073742080</v>
    <v>francium-225</v>
    <v>wjson{"t":"e","d":"Isotope","e":"Francium225"}</v>
    <v>en-US</v>
    <v>Atom</v>
  </rv>
  <rv s="0">
    <v>1073742080</v>
    <v>francium-226</v>
    <v>wjson{"t":"e","d":"Isotope","e":"Francium226"}</v>
    <v>en-US</v>
    <v>Atom</v>
  </rv>
  <rv s="0">
    <v>1073742080</v>
    <v>francium-227</v>
    <v>wjson{"t":"e","d":"Isotope","e":"Francium227"}</v>
    <v>en-US</v>
    <v>Atom</v>
  </rv>
  <rv s="0">
    <v>1073742080</v>
    <v>francium-228</v>
    <v>wjson{"t":"e","d":"Isotope","e":"Francium228"}</v>
    <v>en-US</v>
    <v>Atom</v>
  </rv>
  <rv s="0">
    <v>1073742080</v>
    <v>francium-229</v>
    <v>wjson{"t":"e","d":"Isotope","e":"Francium229"}</v>
    <v>en-US</v>
    <v>Atom</v>
  </rv>
  <rv s="0">
    <v>1073742080</v>
    <v>francium-230</v>
    <v>wjson{"t":"e","d":"Isotope","e":"Francium230"}</v>
    <v>en-US</v>
    <v>Atom</v>
  </rv>
  <rv s="0">
    <v>1073742080</v>
    <v>francium-231</v>
    <v>wjson{"t":"e","d":"Isotope","e":"Francium231"}</v>
    <v>en-US</v>
    <v>Atom</v>
  </rv>
  <rv s="0">
    <v>1073742080</v>
    <v>francium-232</v>
    <v>wjson{"t":"e","d":"Isotope","e":"Francium232"}</v>
    <v>en-US</v>
    <v>Atom</v>
  </rv>
  <rv s="2">
    <v>513</v>
  </rv>
  <rv s="4">
    <v>185</v>
    <v>10</v>
    <v>32</v>
    <v>1</v>
    <v>periodic table location</v>
  </rv>
  <rv s="53">
    <v>#VALUE!</v>
    <v>en-US</v>
    <v>wjson{"t":"e","d":"Element","e":"Francium"}</v>
    <v>1073742080</v>
    <v>1</v>
    <v>186</v>
    <v>187</v>
    <v>francium</v>
    <v>8</v>
    <v>9</v>
    <v>Atom</v>
    <v>10</v>
    <v>188</v>
    <v>24</v>
    <v>7147</v>
    <v>2294</v>
    <v>Fr</v>
    <v>s</v>
    <v>CAS7440-73-5</v>
    <v>7148</v>
    <v>7149</v>
    <v>7151</v>
    <v>2257</v>
    <v>1939</v>
    <v>7152</v>
    <v>2</v>
    <v>7153</v>
    <v>221</v>
    <v>7154</v>
    <v>7189</v>
    <v>francium</v>
    <v>2294</v>
    <v>2395</v>
    <v>7190</v>
    <v>francium</v>
    <v>7189</v>
    <v>2</v>
    <v>Francium is a chemical element with the symbol Fr and atomic number 87. Prior to its discovery, it was referred to as eka–caesium.</v>
    <v>element</v>
  </rv>
  <rv s="0">
    <v>1073742080</v>
    <v>radium</v>
    <v>wjson{"t":"e","d":"Element","e":"Radium"}</v>
    <v>en-US</v>
    <v>Atom</v>
  </rv>
  <rv s="1">
    <fb>226</fb>
    <v>26</v>
  </rv>
  <rv s="1">
    <fb>1737</fb>
    <v>26</v>
  </rv>
  <rv s="1">
    <fb>9.8999999999999994E-12</fb>
    <v>83</v>
  </rv>
  <rv s="0">
    <v>-1610612480</v>
    <v>Pierre Curie</v>
    <v>wjson{"t":"e","d":"Person","e":"PierreCurie::9md43"}</v>
    <v>en-US</v>
    <v>NotablePeople</v>
  </rv>
  <rv s="2">
    <v>514</v>
  </rv>
  <rv s="1">
    <fb>0.9</fb>
    <v>29</v>
  </rv>
  <rv s="1">
    <fb>1585.4895991882292</fb>
    <v>26</v>
  </rv>
  <rv s="1">
    <fb>1E-13</fb>
    <v>192</v>
  </rv>
  <rv s="3">
    <v>186</v>
    <v>10</v>
    <v>0</v>
    <v>image of radium</v>
  </rv>
  <rv s="0">
    <v>1073742080</v>
    <v>radium-202</v>
    <v>wjson{"t":"e","d":"Isotope","e":"Radium202"}</v>
    <v>en-US</v>
    <v>Atom</v>
  </rv>
  <rv s="0">
    <v>1073742080</v>
    <v>radium-203</v>
    <v>wjson{"t":"e","d":"Isotope","e":"Radium203"}</v>
    <v>en-US</v>
    <v>Atom</v>
  </rv>
  <rv s="0">
    <v>1073742080</v>
    <v>radium-204</v>
    <v>wjson{"t":"e","d":"Isotope","e":"Radium204"}</v>
    <v>en-US</v>
    <v>Atom</v>
  </rv>
  <rv s="0">
    <v>1073742080</v>
    <v>radium-205</v>
    <v>wjson{"t":"e","d":"Isotope","e":"Radium205"}</v>
    <v>en-US</v>
    <v>Atom</v>
  </rv>
  <rv s="0">
    <v>1073742080</v>
    <v>radium-206</v>
    <v>wjson{"t":"e","d":"Isotope","e":"Radium206"}</v>
    <v>en-US</v>
    <v>Atom</v>
  </rv>
  <rv s="0">
    <v>1073742080</v>
    <v>radium-207</v>
    <v>wjson{"t":"e","d":"Isotope","e":"Radium207"}</v>
    <v>en-US</v>
    <v>Atom</v>
  </rv>
  <rv s="0">
    <v>1073742080</v>
    <v>radium-208</v>
    <v>wjson{"t":"e","d":"Isotope","e":"Radium208"}</v>
    <v>en-US</v>
    <v>Atom</v>
  </rv>
  <rv s="0">
    <v>1073742080</v>
    <v>radium-209</v>
    <v>wjson{"t":"e","d":"Isotope","e":"Radium209"}</v>
    <v>en-US</v>
    <v>Atom</v>
  </rv>
  <rv s="0">
    <v>1073742080</v>
    <v>radium-210</v>
    <v>wjson{"t":"e","d":"Isotope","e":"Radium210"}</v>
    <v>en-US</v>
    <v>Atom</v>
  </rv>
  <rv s="0">
    <v>1073742080</v>
    <v>radium-211</v>
    <v>wjson{"t":"e","d":"Isotope","e":"Radium211"}</v>
    <v>en-US</v>
    <v>Atom</v>
  </rv>
  <rv s="0">
    <v>1073742080</v>
    <v>radium-212</v>
    <v>wjson{"t":"e","d":"Isotope","e":"Radium212"}</v>
    <v>en-US</v>
    <v>Atom</v>
  </rv>
  <rv s="0">
    <v>1073742080</v>
    <v>radium-213</v>
    <v>wjson{"t":"e","d":"Isotope","e":"Radium213"}</v>
    <v>en-US</v>
    <v>Atom</v>
  </rv>
  <rv s="0">
    <v>1073742080</v>
    <v>radium-214</v>
    <v>wjson{"t":"e","d":"Isotope","e":"Radium214"}</v>
    <v>en-US</v>
    <v>Atom</v>
  </rv>
  <rv s="0">
    <v>1073742080</v>
    <v>radium-215</v>
    <v>wjson{"t":"e","d":"Isotope","e":"Radium215"}</v>
    <v>en-US</v>
    <v>Atom</v>
  </rv>
  <rv s="0">
    <v>1073742080</v>
    <v>radium-216</v>
    <v>wjson{"t":"e","d":"Isotope","e":"Radium216"}</v>
    <v>en-US</v>
    <v>Atom</v>
  </rv>
  <rv s="0">
    <v>1073742080</v>
    <v>radium-217</v>
    <v>wjson{"t":"e","d":"Isotope","e":"Radium217"}</v>
    <v>en-US</v>
    <v>Atom</v>
  </rv>
  <rv s="0">
    <v>1073742080</v>
    <v>radium-218</v>
    <v>wjson{"t":"e","d":"Isotope","e":"Radium218"}</v>
    <v>en-US</v>
    <v>Atom</v>
  </rv>
  <rv s="0">
    <v>1073742080</v>
    <v>radium-219</v>
    <v>wjson{"t":"e","d":"Isotope","e":"Radium219"}</v>
    <v>en-US</v>
    <v>Atom</v>
  </rv>
  <rv s="0">
    <v>1073742080</v>
    <v>radium-220</v>
    <v>wjson{"t":"e","d":"Isotope","e":"Radium220"}</v>
    <v>en-US</v>
    <v>Atom</v>
  </rv>
  <rv s="0">
    <v>1073742080</v>
    <v>radium-221</v>
    <v>wjson{"t":"e","d":"Isotope","e":"Radium221"}</v>
    <v>en-US</v>
    <v>Atom</v>
  </rv>
  <rv s="0">
    <v>1073742080</v>
    <v>radium-222</v>
    <v>wjson{"t":"e","d":"Isotope","e":"Radium222"}</v>
    <v>en-US</v>
    <v>Atom</v>
  </rv>
  <rv s="0">
    <v>1073742080</v>
    <v>radium-223</v>
    <v>wjson{"t":"e","d":"Isotope","e":"Radium223"}</v>
    <v>en-US</v>
    <v>Atom</v>
  </rv>
  <rv s="0">
    <v>1073742080</v>
    <v>radium-224</v>
    <v>wjson{"t":"e","d":"Isotope","e":"Radium224"}</v>
    <v>en-US</v>
    <v>Atom</v>
  </rv>
  <rv s="0">
    <v>1073742080</v>
    <v>radium-225</v>
    <v>wjson{"t":"e","d":"Isotope","e":"Radium225"}</v>
    <v>en-US</v>
    <v>Atom</v>
  </rv>
  <rv s="0">
    <v>1073742080</v>
    <v>radium-226</v>
    <v>wjson{"t":"e","d":"Isotope","e":"Radium226"}</v>
    <v>en-US</v>
    <v>Atom</v>
  </rv>
  <rv s="0">
    <v>1073742080</v>
    <v>radium-227</v>
    <v>wjson{"t":"e","d":"Isotope","e":"Radium227"}</v>
    <v>en-US</v>
    <v>Atom</v>
  </rv>
  <rv s="0">
    <v>1073742080</v>
    <v>radium-228</v>
    <v>wjson{"t":"e","d":"Isotope","e":"Radium228"}</v>
    <v>en-US</v>
    <v>Atom</v>
  </rv>
  <rv s="0">
    <v>1073742080</v>
    <v>radium-229</v>
    <v>wjson{"t":"e","d":"Isotope","e":"Radium229"}</v>
    <v>en-US</v>
    <v>Atom</v>
  </rv>
  <rv s="0">
    <v>1073742080</v>
    <v>radium-230</v>
    <v>wjson{"t":"e","d":"Isotope","e":"Radium230"}</v>
    <v>en-US</v>
    <v>Atom</v>
  </rv>
  <rv s="0">
    <v>1073742080</v>
    <v>radium-231</v>
    <v>wjson{"t":"e","d":"Isotope","e":"Radium231"}</v>
    <v>en-US</v>
    <v>Atom</v>
  </rv>
  <rv s="0">
    <v>1073742080</v>
    <v>radium-232</v>
    <v>wjson{"t":"e","d":"Isotope","e":"Radium232"}</v>
    <v>en-US</v>
    <v>Atom</v>
  </rv>
  <rv s="0">
    <v>1073742080</v>
    <v>radium-233</v>
    <v>wjson{"t":"e","d":"Isotope","e":"Radium233"}</v>
    <v>en-US</v>
    <v>Atom</v>
  </rv>
  <rv s="0">
    <v>1073742080</v>
    <v>radium-234</v>
    <v>wjson{"t":"e","d":"Isotope","e":"Radium234"}</v>
    <v>en-US</v>
    <v>Atom</v>
  </rv>
  <rv s="2">
    <v>515</v>
  </rv>
  <rv s="1">
    <fb>514.79999999999995</fb>
    <v>29</v>
  </rv>
  <rv s="2">
    <v>516</v>
  </rv>
  <rv s="1">
    <fb>700</fb>
    <v>26</v>
  </rv>
  <rv s="4">
    <v>187</v>
    <v>10</v>
    <v>32</v>
    <v>1</v>
    <v>periodic table location</v>
  </rv>
  <rv s="1">
    <fb>1.0000000000000243E-6</fb>
    <v>30</v>
  </rv>
  <rv s="54">
    <v>#VALUE!</v>
    <v>en-US</v>
    <v>wjson{"t":"e","d":"Element","e":"Radium"}</v>
    <v>1073742080</v>
    <v>1</v>
    <v>189</v>
    <v>190</v>
    <v>radium</v>
    <v>8</v>
    <v>9</v>
    <v>Atom</v>
    <v>10</v>
    <v>191</v>
    <v>24</v>
    <v>7193</v>
    <v>2859</v>
    <v>Ra</v>
    <v>s</v>
    <v>7194</v>
    <v>CAS7440-14-4</v>
    <v>4502</v>
    <v>7195</v>
    <v>3076</v>
    <v>7197</v>
    <v>2257</v>
    <v>1898</v>
    <v>6761</v>
    <v>7198</v>
    <v>209</v>
    <v>7199</v>
    <v>7200</v>
    <v>7201</v>
    <v>2217</v>
    <v>7235</v>
    <v>235</v>
    <v>7237</v>
    <v>7238</v>
    <v>radium</v>
    <v>2859</v>
    <v>2864</v>
    <v>2395</v>
    <v>7239</v>
    <v>7240</v>
    <v>radium</v>
    <v>7235</v>
    <v>209</v>
    <v>Radium is a chemical element with the symbol Ra and atomic number 88. It is the sixth element in group 2 of the periodic table, also known as the alkaline earth metals.</v>
    <v>element</v>
  </rv>
  <rv s="0">
    <v>1073742080</v>
    <v>rutherfordium</v>
    <v>wjson{"t":"e","d":"Element","e":"Rutherfordium"}</v>
    <v>en-US</v>
    <v>Atom</v>
  </rv>
  <rv s="1">
    <fb>267</fb>
    <v>26</v>
  </rv>
  <rv s="1">
    <fb>104</fb>
    <v>26</v>
  </rv>
  <rv s="1">
    <fb>23.2</fb>
    <v>29</v>
  </rv>
  <rv s="0">
    <v>-1610612480</v>
    <v>Albert Ghiorso</v>
    <v>wjson{"t":"e","d":"Person","e":"AlbertGhiorso::s9x6g"}</v>
    <v>en-US</v>
    <v>NotablePeople</v>
  </rv>
  <rv s="2">
    <v>517</v>
  </rv>
  <rv s="2">
    <v>518</v>
  </rv>
  <rv s="1">
    <fb>13.055555555555555</fb>
    <v>26</v>
  </rv>
  <rv s="3">
    <v>188</v>
    <v>10</v>
    <v>0</v>
    <v>image of rutherfordium</v>
  </rv>
  <rv s="0">
    <v>1073742080</v>
    <v>rutherfordium-253</v>
    <v>wjson{"t":"e","d":"Isotope","e":"Rutherfordium253"}</v>
    <v>en-US</v>
    <v>Atom</v>
  </rv>
  <rv s="0">
    <v>1073742080</v>
    <v>rutherfordium-254</v>
    <v>wjson{"t":"e","d":"Isotope","e":"Rutherfordium254"}</v>
    <v>en-US</v>
    <v>Atom</v>
  </rv>
  <rv s="0">
    <v>1073742080</v>
    <v>rutherfordium-255</v>
    <v>wjson{"t":"e","d":"Isotope","e":"Rutherfordium255"}</v>
    <v>en-US</v>
    <v>Atom</v>
  </rv>
  <rv s="0">
    <v>1073742080</v>
    <v>rutherfordium-256</v>
    <v>wjson{"t":"e","d":"Isotope","e":"Rutherfordium256"}</v>
    <v>en-US</v>
    <v>Atom</v>
  </rv>
  <rv s="0">
    <v>1073742080</v>
    <v>rutherfordium-257</v>
    <v>wjson{"t":"e","d":"Isotope","e":"Rutherfordium257"}</v>
    <v>en-US</v>
    <v>Atom</v>
  </rv>
  <rv s="0">
    <v>1073742080</v>
    <v>rutherfordium-258</v>
    <v>wjson{"t":"e","d":"Isotope","e":"Rutherfordium258"}</v>
    <v>en-US</v>
    <v>Atom</v>
  </rv>
  <rv s="0">
    <v>1073742080</v>
    <v>rutherfordium-259</v>
    <v>wjson{"t":"e","d":"Isotope","e":"Rutherfordium259"}</v>
    <v>en-US</v>
    <v>Atom</v>
  </rv>
  <rv s="0">
    <v>1073742080</v>
    <v>rutherfordium-260</v>
    <v>wjson{"t":"e","d":"Isotope","e":"Rutherfordium260"}</v>
    <v>en-US</v>
    <v>Atom</v>
  </rv>
  <rv s="0">
    <v>1073742080</v>
    <v>rutherfordium-261</v>
    <v>wjson{"t":"e","d":"Isotope","e":"Rutherfordium261"}</v>
    <v>en-US</v>
    <v>Atom</v>
  </rv>
  <rv s="0">
    <v>1073742080</v>
    <v>rutherfordium-262</v>
    <v>wjson{"t":"e","d":"Isotope","e":"Rutherfordium262"}</v>
    <v>en-US</v>
    <v>Atom</v>
  </rv>
  <rv s="0">
    <v>1073742080</v>
    <v>rutherfordium-263</v>
    <v>wjson{"t":"e","d":"Isotope","e":"Rutherfordium263"}</v>
    <v>en-US</v>
    <v>Atom</v>
  </rv>
  <rv s="0">
    <v>1073742080</v>
    <v>rutherfordium-264</v>
    <v>wjson{"t":"e","d":"Isotope","e":"Rutherfordium264"}</v>
    <v>en-US</v>
    <v>Atom</v>
  </rv>
  <rv s="0">
    <v>1073742080</v>
    <v>rutherfordium-265</v>
    <v>wjson{"t":"e","d":"Isotope","e":"Rutherfordium265"}</v>
    <v>en-US</v>
    <v>Atom</v>
  </rv>
  <rv s="0">
    <v>1073742080</v>
    <v>rutherfordium-266</v>
    <v>wjson{"t":"e","d":"Isotope","e":"Rutherfordium266"}</v>
    <v>en-US</v>
    <v>Atom</v>
  </rv>
  <rv s="0">
    <v>1073742080</v>
    <v>rutherfordium-267</v>
    <v>wjson{"t":"e","d":"Isotope","e":"Rutherfordium267"}</v>
    <v>en-US</v>
    <v>Atom</v>
  </rv>
  <rv s="0">
    <v>1073742080</v>
    <v>rutherfordium-268</v>
    <v>wjson{"t":"e","d":"Isotope","e":"Rutherfordium268"}</v>
    <v>en-US</v>
    <v>Atom</v>
  </rv>
  <rv s="2">
    <v>519</v>
  </rv>
  <rv s="4">
    <v>189</v>
    <v>10</v>
    <v>32</v>
    <v>1</v>
    <v>periodic table location</v>
  </rv>
  <rv s="55">
    <v>#VALUE!</v>
    <v>en-US</v>
    <v>wjson{"t":"e","d":"Element","e":"Rutherfordium"}</v>
    <v>1073742080</v>
    <v>1</v>
    <v>193</v>
    <v>194</v>
    <v>rutherfordium</v>
    <v>8</v>
    <v>9</v>
    <v>Atom</v>
    <v>10</v>
    <v>195</v>
    <v>24</v>
    <v>7243</v>
    <v>7244</v>
    <v>Rf</v>
    <v>d</v>
    <v>CAS53850-36-5</v>
    <v>221</v>
    <v>7245</v>
    <v>7247</v>
    <v>7248</v>
    <v>1964</v>
    <v>2247</v>
    <v>7249</v>
    <v>221</v>
    <v>7250</v>
    <v>7267</v>
    <v>221</v>
    <v>rutherfordium</v>
    <v>7244</v>
    <v>221</v>
    <v>2395</v>
    <v>7268</v>
    <v>221</v>
    <v>rutherfordium</v>
    <v>7267</v>
    <v>2247</v>
    <v>Rutherfordium is a synthetic chemical element with the symbol Rf and atomic number 104, named after New Zealand physicist Ernest Rutherford. As a synthetic element, it is not found in nature and can only be created in a laboratory.</v>
    <v>element</v>
  </rv>
  <rv s="0">
    <v>1073742080</v>
    <v>dubnium</v>
    <v>wjson{"t":"e","d":"Element","e":"Dubnium"}</v>
    <v>en-US</v>
    <v>Atom</v>
  </rv>
  <rv s="1">
    <fb>270</fb>
    <v>26</v>
  </rv>
  <rv s="1">
    <fb>29.3</fb>
    <v>29</v>
  </rv>
  <rv s="1">
    <fb>5.5555555555555554</fb>
    <v>29</v>
  </rv>
  <rv s="3">
    <v>190</v>
    <v>10</v>
    <v>0</v>
    <v>image of dubnium</v>
  </rv>
  <rv s="0">
    <v>1073742080</v>
    <v>dubnium-255</v>
    <v>wjson{"t":"e","d":"Isotope","e":"Dubnium255"}</v>
    <v>en-US</v>
    <v>Atom</v>
  </rv>
  <rv s="0">
    <v>1073742080</v>
    <v>dubnium-256</v>
    <v>wjson{"t":"e","d":"Isotope","e":"Dubnium256"}</v>
    <v>en-US</v>
    <v>Atom</v>
  </rv>
  <rv s="0">
    <v>1073742080</v>
    <v>dubnium-257</v>
    <v>wjson{"t":"e","d":"Isotope","e":"Dubnium257"}</v>
    <v>en-US</v>
    <v>Atom</v>
  </rv>
  <rv s="0">
    <v>1073742080</v>
    <v>dubnium-258</v>
    <v>wjson{"t":"e","d":"Isotope","e":"Dubnium258"}</v>
    <v>en-US</v>
    <v>Atom</v>
  </rv>
  <rv s="0">
    <v>1073742080</v>
    <v>dubnium-259</v>
    <v>wjson{"t":"e","d":"Isotope","e":"Dubnium259"}</v>
    <v>en-US</v>
    <v>Atom</v>
  </rv>
  <rv s="0">
    <v>1073742080</v>
    <v>dubnium-260</v>
    <v>wjson{"t":"e","d":"Isotope","e":"Dubnium260"}</v>
    <v>en-US</v>
    <v>Atom</v>
  </rv>
  <rv s="0">
    <v>1073742080</v>
    <v>dubnium-261</v>
    <v>wjson{"t":"e","d":"Isotope","e":"Dubnium261"}</v>
    <v>en-US</v>
    <v>Atom</v>
  </rv>
  <rv s="0">
    <v>1073742080</v>
    <v>dubnium-262</v>
    <v>wjson{"t":"e","d":"Isotope","e":"Dubnium262"}</v>
    <v>en-US</v>
    <v>Atom</v>
  </rv>
  <rv s="0">
    <v>1073742080</v>
    <v>dubnium-263</v>
    <v>wjson{"t":"e","d":"Isotope","e":"Dubnium263"}</v>
    <v>en-US</v>
    <v>Atom</v>
  </rv>
  <rv s="0">
    <v>1073742080</v>
    <v>dubnium-264</v>
    <v>wjson{"t":"e","d":"Isotope","e":"Dubnium264"}</v>
    <v>en-US</v>
    <v>Atom</v>
  </rv>
  <rv s="0">
    <v>1073742080</v>
    <v>dubnium-265</v>
    <v>wjson{"t":"e","d":"Isotope","e":"Dubnium265"}</v>
    <v>en-US</v>
    <v>Atom</v>
  </rv>
  <rv s="0">
    <v>1073742080</v>
    <v>dubnium-266</v>
    <v>wjson{"t":"e","d":"Isotope","e":"Dubnium266"}</v>
    <v>en-US</v>
    <v>Atom</v>
  </rv>
  <rv s="0">
    <v>1073742080</v>
    <v>dubnium-267</v>
    <v>wjson{"t":"e","d":"Isotope","e":"Dubnium267"}</v>
    <v>en-US</v>
    <v>Atom</v>
  </rv>
  <rv s="0">
    <v>1073742080</v>
    <v>dubnium-268</v>
    <v>wjson{"t":"e","d":"Isotope","e":"Dubnium268"}</v>
    <v>en-US</v>
    <v>Atom</v>
  </rv>
  <rv s="0">
    <v>1073742080</v>
    <v>dubnium-269</v>
    <v>wjson{"t":"e","d":"Isotope","e":"Dubnium269"}</v>
    <v>en-US</v>
    <v>Atom</v>
  </rv>
  <rv s="0">
    <v>1073742080</v>
    <v>dubnium-270</v>
    <v>wjson{"t":"e","d":"Isotope","e":"Dubnium270"}</v>
    <v>en-US</v>
    <v>Atom</v>
  </rv>
  <rv s="2">
    <v>520</v>
  </rv>
  <rv s="4">
    <v>191</v>
    <v>10</v>
    <v>32</v>
    <v>1</v>
    <v>periodic table location</v>
  </rv>
  <rv s="55">
    <v>#VALUE!</v>
    <v>en-US</v>
    <v>wjson{"t":"e","d":"Element","e":"Dubnium"}</v>
    <v>1073742080</v>
    <v>1</v>
    <v>193</v>
    <v>194</v>
    <v>dubnium</v>
    <v>8</v>
    <v>9</v>
    <v>Atom</v>
    <v>10</v>
    <v>195</v>
    <v>24</v>
    <v>7271</v>
    <v>2861</v>
    <v>Db</v>
    <v>d</v>
    <v>CAS53850-35-4</v>
    <v>221</v>
    <v>7272</v>
    <v>7247</v>
    <v>7248</v>
    <v>1967</v>
    <v>2293</v>
    <v>7273</v>
    <v>221</v>
    <v>7274</v>
    <v>7291</v>
    <v>221</v>
    <v>dubnium</v>
    <v>2861</v>
    <v>221</v>
    <v>2395</v>
    <v>7292</v>
    <v>221</v>
    <v>dubnium</v>
    <v>7291</v>
    <v>2293</v>
    <v>Dubnium is a synthetic chemical element with the symbol Db and atomic number 105. Dubnium is highly radioactive: the most stable known isotope, dubnium–268, has a half–life of about 28 hours.</v>
    <v>element</v>
  </rv>
  <rv s="0">
    <v>1073742080</v>
    <v>seaborgium</v>
    <v>wjson{"t":"e","d":"Element","e":"Seaborgium"}</v>
    <v>en-US</v>
    <v>Atom</v>
  </rv>
  <rv s="1">
    <fb>269</fb>
    <v>26</v>
  </rv>
  <rv s="1">
    <fb>35.299999999999997</fb>
    <v>29</v>
  </rv>
  <rv s="1">
    <fb>116.66666666666667</fb>
    <v>26</v>
  </rv>
  <rv s="3">
    <v>192</v>
    <v>10</v>
    <v>0</v>
    <v>image of seaborgium</v>
  </rv>
  <rv s="0">
    <v>1073742080</v>
    <v>seaborgium-258</v>
    <v>wjson{"t":"e","d":"Isotope","e":"Seaborgium258"}</v>
    <v>en-US</v>
    <v>Atom</v>
  </rv>
  <rv s="0">
    <v>1073742080</v>
    <v>seaborgium-259</v>
    <v>wjson{"t":"e","d":"Isotope","e":"Seaborgium259"}</v>
    <v>en-US</v>
    <v>Atom</v>
  </rv>
  <rv s="0">
    <v>1073742080</v>
    <v>seaborgium-260</v>
    <v>wjson{"t":"e","d":"Isotope","e":"Seaborgium260"}</v>
    <v>en-US</v>
    <v>Atom</v>
  </rv>
  <rv s="0">
    <v>1073742080</v>
    <v>seaborgium-261</v>
    <v>wjson{"t":"e","d":"Isotope","e":"Seaborgium261"}</v>
    <v>en-US</v>
    <v>Atom</v>
  </rv>
  <rv s="0">
    <v>1073742080</v>
    <v>seaborgium-262</v>
    <v>wjson{"t":"e","d":"Isotope","e":"Seaborgium262"}</v>
    <v>en-US</v>
    <v>Atom</v>
  </rv>
  <rv s="0">
    <v>1073742080</v>
    <v>seaborgium-263</v>
    <v>wjson{"t":"e","d":"Isotope","e":"Seaborgium263"}</v>
    <v>en-US</v>
    <v>Atom</v>
  </rv>
  <rv s="0">
    <v>1073742080</v>
    <v>seaborgium-264</v>
    <v>wjson{"t":"e","d":"Isotope","e":"Seaborgium264"}</v>
    <v>en-US</v>
    <v>Atom</v>
  </rv>
  <rv s="0">
    <v>1073742080</v>
    <v>seaborgium-265</v>
    <v>wjson{"t":"e","d":"Isotope","e":"Seaborgium265"}</v>
    <v>en-US</v>
    <v>Atom</v>
  </rv>
  <rv s="0">
    <v>1073742080</v>
    <v>seaborgium-266</v>
    <v>wjson{"t":"e","d":"Isotope","e":"Seaborgium266"}</v>
    <v>en-US</v>
    <v>Atom</v>
  </rv>
  <rv s="0">
    <v>1073742080</v>
    <v>seaborgium-267</v>
    <v>wjson{"t":"e","d":"Isotope","e":"Seaborgium267"}</v>
    <v>en-US</v>
    <v>Atom</v>
  </rv>
  <rv s="0">
    <v>1073742080</v>
    <v>seaborgium-268</v>
    <v>wjson{"t":"e","d":"Isotope","e":"Seaborgium268"}</v>
    <v>en-US</v>
    <v>Atom</v>
  </rv>
  <rv s="0">
    <v>1073742080</v>
    <v>seaborgium-269</v>
    <v>wjson{"t":"e","d":"Isotope","e":"Seaborgium269"}</v>
    <v>en-US</v>
    <v>Atom</v>
  </rv>
  <rv s="0">
    <v>1073742080</v>
    <v>seaborgium-270</v>
    <v>wjson{"t":"e","d":"Isotope","e":"Seaborgium270"}</v>
    <v>en-US</v>
    <v>Atom</v>
  </rv>
  <rv s="0">
    <v>1073742080</v>
    <v>seaborgium-271</v>
    <v>wjson{"t":"e","d":"Isotope","e":"Seaborgium271"}</v>
    <v>en-US</v>
    <v>Atom</v>
  </rv>
  <rv s="0">
    <v>1073742080</v>
    <v>seaborgium-272</v>
    <v>wjson{"t":"e","d":"Isotope","e":"Seaborgium272"}</v>
    <v>en-US</v>
    <v>Atom</v>
  </rv>
  <rv s="0">
    <v>1073742080</v>
    <v>seaborgium-273</v>
    <v>wjson{"t":"e","d":"Isotope","e":"Seaborgium273"}</v>
    <v>en-US</v>
    <v>Atom</v>
  </rv>
  <rv s="2">
    <v>521</v>
  </rv>
  <rv s="4">
    <v>193</v>
    <v>10</v>
    <v>32</v>
    <v>1</v>
    <v>periodic table location</v>
  </rv>
  <rv s="55">
    <v>#VALUE!</v>
    <v>en-US</v>
    <v>wjson{"t":"e","d":"Element","e":"Seaborgium"}</v>
    <v>1073742080</v>
    <v>1</v>
    <v>193</v>
    <v>194</v>
    <v>seaborgium</v>
    <v>8</v>
    <v>9</v>
    <v>Atom</v>
    <v>10</v>
    <v>196</v>
    <v>24</v>
    <v>7295</v>
    <v>2976</v>
    <v>Sg</v>
    <v>d</v>
    <v>CAS54038-81-2</v>
    <v>221</v>
    <v>7296</v>
    <v>7247</v>
    <v>7060</v>
    <v>1967</v>
    <v>2349</v>
    <v>7297</v>
    <v>221</v>
    <v>7298</v>
    <v>7315</v>
    <v>221</v>
    <v>seaborgium</v>
    <v>2976</v>
    <v>221</v>
    <v>2395</v>
    <v>7316</v>
    <v>221</v>
    <v>seaborgium</v>
    <v>7315</v>
    <v>2349</v>
    <v>Seaborgium is a synthetic chemical element with the symbol Sg and atomic number 106. It is named after the American nuclear chemist Glenn T. Seaborg. As a synthetic element, it can be created in a laboratory but is not found in nature.</v>
    <v>element</v>
  </rv>
  <rv s="0">
    <v>1073742080</v>
    <v>bohrium</v>
    <v>wjson{"t":"e","d":"Element","e":"Bohrium"}</v>
    <v>en-US</v>
    <v>Atom</v>
  </rv>
  <rv s="1">
    <fb>37.1</fb>
    <v>29</v>
  </rv>
  <rv s="0">
    <v>-1610612480</v>
    <v>Peter Armbruster</v>
    <v>wjson{"t":"e","d":"Person","e":"PeterArmbruster::rycg3"}</v>
    <v>en-US</v>
    <v>NotablePeople</v>
  </rv>
  <rv s="0">
    <v>-1610612480</v>
    <v>Gottfried Munzenburg</v>
    <v>wjson{"t":"e","d":"Person","e":"GottfriedMunzenburg::6vb5k"}</v>
    <v>en-US</v>
    <v>NotablePeople</v>
  </rv>
  <rv s="2">
    <v>522</v>
  </rv>
  <rv s="3">
    <v>194</v>
    <v>10</v>
    <v>0</v>
    <v>image of bohrium</v>
  </rv>
  <rv s="0">
    <v>1073742080</v>
    <v>bohrium-260</v>
    <v>wjson{"t":"e","d":"Isotope","e":"Bohrium260"}</v>
    <v>en-US</v>
    <v>Atom</v>
  </rv>
  <rv s="0">
    <v>1073742080</v>
    <v>bohrium-261</v>
    <v>wjson{"t":"e","d":"Isotope","e":"Bohrium261"}</v>
    <v>en-US</v>
    <v>Atom</v>
  </rv>
  <rv s="0">
    <v>1073742080</v>
    <v>bohrium-262</v>
    <v>wjson{"t":"e","d":"Isotope","e":"Bohrium262"}</v>
    <v>en-US</v>
    <v>Atom</v>
  </rv>
  <rv s="0">
    <v>1073742080</v>
    <v>bohrium-263</v>
    <v>wjson{"t":"e","d":"Isotope","e":"Bohrium263"}</v>
    <v>en-US</v>
    <v>Atom</v>
  </rv>
  <rv s="0">
    <v>1073742080</v>
    <v>bohrium-264</v>
    <v>wjson{"t":"e","d":"Isotope","e":"Bohrium264"}</v>
    <v>en-US</v>
    <v>Atom</v>
  </rv>
  <rv s="0">
    <v>1073742080</v>
    <v>bohrium-265</v>
    <v>wjson{"t":"e","d":"Isotope","e":"Bohrium265"}</v>
    <v>en-US</v>
    <v>Atom</v>
  </rv>
  <rv s="0">
    <v>1073742080</v>
    <v>bohrium-266</v>
    <v>wjson{"t":"e","d":"Isotope","e":"Bohrium266"}</v>
    <v>en-US</v>
    <v>Atom</v>
  </rv>
  <rv s="0">
    <v>1073742080</v>
    <v>bohrium-267</v>
    <v>wjson{"t":"e","d":"Isotope","e":"Bohrium267"}</v>
    <v>en-US</v>
    <v>Atom</v>
  </rv>
  <rv s="0">
    <v>1073742080</v>
    <v>bohrium-268</v>
    <v>wjson{"t":"e","d":"Isotope","e":"Bohrium268"}</v>
    <v>en-US</v>
    <v>Atom</v>
  </rv>
  <rv s="0">
    <v>1073742080</v>
    <v>bohrium-269</v>
    <v>wjson{"t":"e","d":"Isotope","e":"Bohrium269"}</v>
    <v>en-US</v>
    <v>Atom</v>
  </rv>
  <rv s="0">
    <v>1073742080</v>
    <v>bohrium-270</v>
    <v>wjson{"t":"e","d":"Isotope","e":"Bohrium270"}</v>
    <v>en-US</v>
    <v>Atom</v>
  </rv>
  <rv s="0">
    <v>1073742080</v>
    <v>bohrium-271</v>
    <v>wjson{"t":"e","d":"Isotope","e":"Bohrium271"}</v>
    <v>en-US</v>
    <v>Atom</v>
  </rv>
  <rv s="0">
    <v>1073742080</v>
    <v>bohrium-272</v>
    <v>wjson{"t":"e","d":"Isotope","e":"Bohrium272"}</v>
    <v>en-US</v>
    <v>Atom</v>
  </rv>
  <rv s="0">
    <v>1073742080</v>
    <v>bohrium-273</v>
    <v>wjson{"t":"e","d":"Isotope","e":"Bohrium273"}</v>
    <v>en-US</v>
    <v>Atom</v>
  </rv>
  <rv s="0">
    <v>1073742080</v>
    <v>bohrium-274</v>
    <v>wjson{"t":"e","d":"Isotope","e":"Bohrium274"}</v>
    <v>en-US</v>
    <v>Atom</v>
  </rv>
  <rv s="0">
    <v>1073742080</v>
    <v>bohrium-275</v>
    <v>wjson{"t":"e","d":"Isotope","e":"Bohrium275"}</v>
    <v>en-US</v>
    <v>Atom</v>
  </rv>
  <rv s="2">
    <v>523</v>
  </rv>
  <rv s="4">
    <v>195</v>
    <v>10</v>
    <v>32</v>
    <v>1</v>
    <v>periodic table location</v>
  </rv>
  <rv s="55">
    <v>#VALUE!</v>
    <v>en-US</v>
    <v>wjson{"t":"e","d":"Element","e":"Bohrium"}</v>
    <v>1073742080</v>
    <v>1</v>
    <v>193</v>
    <v>194</v>
    <v>bohrium</v>
    <v>8</v>
    <v>9</v>
    <v>Atom</v>
    <v>10</v>
    <v>196</v>
    <v>24</v>
    <v>7271</v>
    <v>2803</v>
    <v>Bh</v>
    <v>d</v>
    <v>CAS54037-14-8</v>
    <v>221</v>
    <v>7319</v>
    <v>7322</v>
    <v>1490</v>
    <v>1981</v>
    <v>2395</v>
    <v>25</v>
    <v>221</v>
    <v>7323</v>
    <v>7340</v>
    <v>221</v>
    <v>bohrium</v>
    <v>2803</v>
    <v>221</v>
    <v>2395</v>
    <v>7341</v>
    <v>221</v>
    <v>bohrium</v>
    <v>7340</v>
    <v>2395</v>
    <v>Bohrium is a synthetic chemical element with the symbol Bh and atomic number 107. It is named after Danish physicist Niels Bohr. As a synthetic element, it can be created in a laboratory but is not found in nature.</v>
    <v>element</v>
  </rv>
  <rv s="0">
    <v>1073742080</v>
    <v>hassium</v>
    <v>wjson{"t":"e","d":"Element","e":"Hassium"}</v>
    <v>en-US</v>
    <v>Atom</v>
  </rv>
  <rv s="2">
    <v>524</v>
  </rv>
  <rv s="1">
    <fb>66.666666666666671</fb>
    <v>26</v>
  </rv>
  <rv s="3">
    <v>196</v>
    <v>10</v>
    <v>0</v>
    <v>image of hassium</v>
  </rv>
  <rv s="0">
    <v>1073742080</v>
    <v>hassium-263</v>
    <v>wjson{"t":"e","d":"Isotope","e":"Hassium263"}</v>
    <v>en-US</v>
    <v>Atom</v>
  </rv>
  <rv s="0">
    <v>1073742080</v>
    <v>hassium-264</v>
    <v>wjson{"t":"e","d":"Isotope","e":"Hassium264"}</v>
    <v>en-US</v>
    <v>Atom</v>
  </rv>
  <rv s="0">
    <v>1073742080</v>
    <v>hassium-265</v>
    <v>wjson{"t":"e","d":"Isotope","e":"Hassium265"}</v>
    <v>en-US</v>
    <v>Atom</v>
  </rv>
  <rv s="0">
    <v>1073742080</v>
    <v>hassium-266</v>
    <v>wjson{"t":"e","d":"Isotope","e":"Hassium266"}</v>
    <v>en-US</v>
    <v>Atom</v>
  </rv>
  <rv s="0">
    <v>1073742080</v>
    <v>hassium-267</v>
    <v>wjson{"t":"e","d":"Isotope","e":"Hassium267"}</v>
    <v>en-US</v>
    <v>Atom</v>
  </rv>
  <rv s="0">
    <v>1073742080</v>
    <v>hassium-268</v>
    <v>wjson{"t":"e","d":"Isotope","e":"Hassium268"}</v>
    <v>en-US</v>
    <v>Atom</v>
  </rv>
  <rv s="0">
    <v>1073742080</v>
    <v>hassium-269</v>
    <v>wjson{"t":"e","d":"Isotope","e":"Hassium269"}</v>
    <v>en-US</v>
    <v>Atom</v>
  </rv>
  <rv s="0">
    <v>1073742080</v>
    <v>hassium-270</v>
    <v>wjson{"t":"e","d":"Isotope","e":"Hassium270"}</v>
    <v>en-US</v>
    <v>Atom</v>
  </rv>
  <rv s="0">
    <v>1073742080</v>
    <v>hassium-271</v>
    <v>wjson{"t":"e","d":"Isotope","e":"Hassium271"}</v>
    <v>en-US</v>
    <v>Atom</v>
  </rv>
  <rv s="0">
    <v>1073742080</v>
    <v>hassium-272</v>
    <v>wjson{"t":"e","d":"Isotope","e":"Hassium272"}</v>
    <v>en-US</v>
    <v>Atom</v>
  </rv>
  <rv s="0">
    <v>1073742080</v>
    <v>hassium-273</v>
    <v>wjson{"t":"e","d":"Isotope","e":"Hassium273"}</v>
    <v>en-US</v>
    <v>Atom</v>
  </rv>
  <rv s="0">
    <v>1073742080</v>
    <v>hassium-274</v>
    <v>wjson{"t":"e","d":"Isotope","e":"Hassium274"}</v>
    <v>en-US</v>
    <v>Atom</v>
  </rv>
  <rv s="0">
    <v>1073742080</v>
    <v>hassium-275</v>
    <v>wjson{"t":"e","d":"Isotope","e":"Hassium275"}</v>
    <v>en-US</v>
    <v>Atom</v>
  </rv>
  <rv s="0">
    <v>1073742080</v>
    <v>hassium-276</v>
    <v>wjson{"t":"e","d":"Isotope","e":"Hassium276"}</v>
    <v>en-US</v>
    <v>Atom</v>
  </rv>
  <rv s="0">
    <v>1073742080</v>
    <v>hassium-277</v>
    <v>wjson{"t":"e","d":"Isotope","e":"Hassium277"}</v>
    <v>en-US</v>
    <v>Atom</v>
  </rv>
  <rv s="2">
    <v>525</v>
  </rv>
  <rv s="4">
    <v>197</v>
    <v>10</v>
    <v>32</v>
    <v>1</v>
    <v>periodic table location</v>
  </rv>
  <rv s="56">
    <v>#VALUE!</v>
    <v>en-US</v>
    <v>wjson{"t":"e","d":"Element","e":"Hassium"}</v>
    <v>1073742080</v>
    <v>1</v>
    <v>197</v>
    <v>198</v>
    <v>hassium</v>
    <v>8</v>
    <v>9</v>
    <v>Atom</v>
    <v>10</v>
    <v>196</v>
    <v>24</v>
    <v>7271</v>
    <v>5834</v>
    <v>Hs</v>
    <v>d</v>
    <v>CAS54037-57-9</v>
    <v>221</v>
    <v>4872</v>
    <v>7344</v>
    <v>1490</v>
    <v>1984</v>
    <v>2450</v>
    <v>7345</v>
    <v>221</v>
    <v>7346</v>
    <v>7362</v>
    <v>221</v>
    <v>hassium</v>
    <v>5834</v>
    <v>221</v>
    <v>2395</v>
    <v>7363</v>
    <v>221</v>
    <v>hassium</v>
    <v>7362</v>
    <v>Hassium is a chemical element with the symbol Hs and the atomic number 108. Hassium is highly radioactive; its most stable known isotopes have half–lives of approximately ten seconds.</v>
    <v>element</v>
  </rv>
  <rv s="0">
    <v>1073742080</v>
    <v>meitnerium</v>
    <v>wjson{"t":"e","d":"Element","e":"Meitnerium"}</v>
    <v>en-US</v>
    <v>Atom</v>
  </rv>
  <rv s="1">
    <fb>278</fb>
    <v>26</v>
  </rv>
  <rv s="1">
    <fb>109</fb>
    <v>26</v>
  </rv>
  <rv s="1">
    <fb>37.4</fb>
    <v>29</v>
  </rv>
  <rv s="3">
    <v>198</v>
    <v>10</v>
    <v>0</v>
    <v>image of meitnerium</v>
  </rv>
  <rv s="0">
    <v>1073742080</v>
    <v>meitnerium-265</v>
    <v>wjson{"t":"e","d":"Isotope","e":"Meitnerium265"}</v>
    <v>en-US</v>
    <v>Atom</v>
  </rv>
  <rv s="0">
    <v>1073742080</v>
    <v>meitnerium-266</v>
    <v>wjson{"t":"e","d":"Isotope","e":"Meitnerium266"}</v>
    <v>en-US</v>
    <v>Atom</v>
  </rv>
  <rv s="0">
    <v>1073742080</v>
    <v>meitnerium-267</v>
    <v>wjson{"t":"e","d":"Isotope","e":"Meitnerium267"}</v>
    <v>en-US</v>
    <v>Atom</v>
  </rv>
  <rv s="0">
    <v>1073742080</v>
    <v>meitnerium-268</v>
    <v>wjson{"t":"e","d":"Isotope","e":"Meitnerium268"}</v>
    <v>en-US</v>
    <v>Atom</v>
  </rv>
  <rv s="0">
    <v>1073742080</v>
    <v>meitnerium-269</v>
    <v>wjson{"t":"e","d":"Isotope","e":"Meitnerium269"}</v>
    <v>en-US</v>
    <v>Atom</v>
  </rv>
  <rv s="0">
    <v>1073742080</v>
    <v>meitnerium-270</v>
    <v>wjson{"t":"e","d":"Isotope","e":"Meitnerium270"}</v>
    <v>en-US</v>
    <v>Atom</v>
  </rv>
  <rv s="0">
    <v>1073742080</v>
    <v>meitnerium-271</v>
    <v>wjson{"t":"e","d":"Isotope","e":"Meitnerium271"}</v>
    <v>en-US</v>
    <v>Atom</v>
  </rv>
  <rv s="0">
    <v>1073742080</v>
    <v>meitnerium-272</v>
    <v>wjson{"t":"e","d":"Isotope","e":"Meitnerium272"}</v>
    <v>en-US</v>
    <v>Atom</v>
  </rv>
  <rv s="0">
    <v>1073742080</v>
    <v>meitnerium-273</v>
    <v>wjson{"t":"e","d":"Isotope","e":"Meitnerium273"}</v>
    <v>en-US</v>
    <v>Atom</v>
  </rv>
  <rv s="0">
    <v>1073742080</v>
    <v>meitnerium-274</v>
    <v>wjson{"t":"e","d":"Isotope","e":"Meitnerium274"}</v>
    <v>en-US</v>
    <v>Atom</v>
  </rv>
  <rv s="0">
    <v>1073742080</v>
    <v>meitnerium-275</v>
    <v>wjson{"t":"e","d":"Isotope","e":"Meitnerium275"}</v>
    <v>en-US</v>
    <v>Atom</v>
  </rv>
  <rv s="0">
    <v>1073742080</v>
    <v>meitnerium-276</v>
    <v>wjson{"t":"e","d":"Isotope","e":"Meitnerium276"}</v>
    <v>en-US</v>
    <v>Atom</v>
  </rv>
  <rv s="0">
    <v>1073742080</v>
    <v>meitnerium-277</v>
    <v>wjson{"t":"e","d":"Isotope","e":"Meitnerium277"}</v>
    <v>en-US</v>
    <v>Atom</v>
  </rv>
  <rv s="0">
    <v>1073742080</v>
    <v>meitnerium-278</v>
    <v>wjson{"t":"e","d":"Isotope","e":"Meitnerium278"}</v>
    <v>en-US</v>
    <v>Atom</v>
  </rv>
  <rv s="0">
    <v>1073742080</v>
    <v>meitnerium-279</v>
    <v>wjson{"t":"e","d":"Isotope","e":"Meitnerium279"}</v>
    <v>en-US</v>
    <v>Atom</v>
  </rv>
  <rv s="2">
    <v>526</v>
  </rv>
  <rv s="4">
    <v>199</v>
    <v>10</v>
    <v>32</v>
    <v>1</v>
    <v>periodic table location</v>
  </rv>
  <rv s="56">
    <v>#VALUE!</v>
    <v>en-US</v>
    <v>wjson{"t":"e","d":"Element","e":"Meitnerium"}</v>
    <v>1073742080</v>
    <v>1</v>
    <v>197</v>
    <v>198</v>
    <v>meitnerium</v>
    <v>8</v>
    <v>9</v>
    <v>Atom</v>
    <v>10</v>
    <v>196</v>
    <v>24</v>
    <v>7366</v>
    <v>7367</v>
    <v>Mt</v>
    <v>d</v>
    <v>CAS54038-01-6</v>
    <v>221</v>
    <v>7368</v>
    <v>7322</v>
    <v>1490</v>
    <v>1982</v>
    <v>2507</v>
    <v>4218</v>
    <v>221</v>
    <v>7369</v>
    <v>7385</v>
    <v>221</v>
    <v>meitnerium</v>
    <v>7367</v>
    <v>221</v>
    <v>2395</v>
    <v>7386</v>
    <v>221</v>
    <v>meitnerium</v>
    <v>7385</v>
    <v>Meitnerium is a synthetic chemical element with the symbol Mt and atomic number 109. It is an extremely radioactive synthetic element (an element not found in nature, but can be created in a laboratory).</v>
    <v>element</v>
  </rv>
  <rv s="0">
    <v>1073742080</v>
    <v>darmstadtium</v>
    <v>wjson{"t":"e","d":"Element","e":"Darmstadtium"}</v>
    <v>en-US</v>
    <v>Atom</v>
  </rv>
  <rv s="1">
    <fb>281</fb>
    <v>26</v>
  </rv>
  <rv s="1">
    <fb>110</fb>
    <v>26</v>
  </rv>
  <rv s="1">
    <fb>34.799999999999997</fb>
    <v>29</v>
  </rv>
  <rv s="0">
    <v>-1610612480</v>
    <v>Sigurd Hofmann</v>
    <v>wjson{"t":"e","d":"Person","e":"SigurdHofmann::5j45n"}</v>
    <v>en-US</v>
    <v>NotablePeople</v>
  </rv>
  <rv s="2">
    <v>527</v>
  </rv>
  <rv s="1">
    <fb>4</fb>
    <v>27</v>
  </rv>
  <rv s="3">
    <v>200</v>
    <v>10</v>
    <v>0</v>
    <v>image of darmstadtium</v>
  </rv>
  <rv s="0">
    <v>1073742080</v>
    <v>darmstadtium-267</v>
    <v>wjson{"t":"e","d":"Isotope","e":"Darmstadtium267"}</v>
    <v>en-US</v>
    <v>Atom</v>
  </rv>
  <rv s="0">
    <v>1073742080</v>
    <v>darmstadtium-268</v>
    <v>wjson{"t":"e","d":"Isotope","e":"Darmstadtium268"}</v>
    <v>en-US</v>
    <v>Atom</v>
  </rv>
  <rv s="0">
    <v>1073742080</v>
    <v>darmstadtium-269</v>
    <v>wjson{"t":"e","d":"Isotope","e":"Darmstadtium269"}</v>
    <v>en-US</v>
    <v>Atom</v>
  </rv>
  <rv s="0">
    <v>1073742080</v>
    <v>darmstadtium-270</v>
    <v>wjson{"t":"e","d":"Isotope","e":"Darmstadtium270"}</v>
    <v>en-US</v>
    <v>Atom</v>
  </rv>
  <rv s="0">
    <v>1073742080</v>
    <v>darmstadtium-271</v>
    <v>wjson{"t":"e","d":"Isotope","e":"Darmstadtium271"}</v>
    <v>en-US</v>
    <v>Atom</v>
  </rv>
  <rv s="0">
    <v>1073742080</v>
    <v>darmstadtium-272</v>
    <v>wjson{"t":"e","d":"Isotope","e":"Darmstadtium272"}</v>
    <v>en-US</v>
    <v>Atom</v>
  </rv>
  <rv s="0">
    <v>1073742080</v>
    <v>darmstadtium-273</v>
    <v>wjson{"t":"e","d":"Isotope","e":"Darmstadtium273"}</v>
    <v>en-US</v>
    <v>Atom</v>
  </rv>
  <rv s="0">
    <v>1073742080</v>
    <v>darmstadtium-274</v>
    <v>wjson{"t":"e","d":"Isotope","e":"Darmstadtium274"}</v>
    <v>en-US</v>
    <v>Atom</v>
  </rv>
  <rv s="0">
    <v>1073742080</v>
    <v>darmstadtium-275</v>
    <v>wjson{"t":"e","d":"Isotope","e":"Darmstadtium275"}</v>
    <v>en-US</v>
    <v>Atom</v>
  </rv>
  <rv s="0">
    <v>1073742080</v>
    <v>darmstadtium-276</v>
    <v>wjson{"t":"e","d":"Isotope","e":"Darmstadtium276"}</v>
    <v>en-US</v>
    <v>Atom</v>
  </rv>
  <rv s="0">
    <v>1073742080</v>
    <v>darmstadtium-277</v>
    <v>wjson{"t":"e","d":"Isotope","e":"Darmstadtium277"}</v>
    <v>en-US</v>
    <v>Atom</v>
  </rv>
  <rv s="0">
    <v>1073742080</v>
    <v>darmstadtium-278</v>
    <v>wjson{"t":"e","d":"Isotope","e":"Darmstadtium278"}</v>
    <v>en-US</v>
    <v>Atom</v>
  </rv>
  <rv s="0">
    <v>1073742080</v>
    <v>darmstadtium-279</v>
    <v>wjson{"t":"e","d":"Isotope","e":"Darmstadtium279"}</v>
    <v>en-US</v>
    <v>Atom</v>
  </rv>
  <rv s="0">
    <v>1073742080</v>
    <v>darmstadtium-280</v>
    <v>wjson{"t":"e","d":"Isotope","e":"Darmstadtium280"}</v>
    <v>en-US</v>
    <v>Atom</v>
  </rv>
  <rv s="0">
    <v>1073742080</v>
    <v>darmstadtium-281</v>
    <v>wjson{"t":"e","d":"Isotope","e":"Darmstadtium281"}</v>
    <v>en-US</v>
    <v>Atom</v>
  </rv>
  <rv s="2">
    <v>528</v>
  </rv>
  <rv s="4">
    <v>201</v>
    <v>10</v>
    <v>32</v>
    <v>1</v>
    <v>periodic table location</v>
  </rv>
  <rv s="56">
    <v>#VALUE!</v>
    <v>en-US</v>
    <v>wjson{"t":"e","d":"Element","e":"Darmstadtium"}</v>
    <v>1073742080</v>
    <v>1</v>
    <v>197</v>
    <v>198</v>
    <v>darmstadtium</v>
    <v>8</v>
    <v>9</v>
    <v>Atom</v>
    <v>10</v>
    <v>196</v>
    <v>24</v>
    <v>7389</v>
    <v>7390</v>
    <v>Ds</v>
    <v>d</v>
    <v>CAS54083-77-1</v>
    <v>221</v>
    <v>7391</v>
    <v>7393</v>
    <v>1490</v>
    <v>1994</v>
    <v>2556</v>
    <v>7394</v>
    <v>221</v>
    <v>7395</v>
    <v>7411</v>
    <v>221</v>
    <v>darmstadtium</v>
    <v>7390</v>
    <v>221</v>
    <v>2395</v>
    <v>7412</v>
    <v>221</v>
    <v>darmstadtium</v>
    <v>7411</v>
    <v>Darmstadtium is a chemical element with the symbol Ds and atomic number 110. It is an extremely radioactive synthetic element. The most stable known isotope, darmstadtium–281, has a half–life of approximately 12.7 seconds.</v>
    <v>element</v>
  </rv>
  <rv s="0">
    <v>1073742080</v>
    <v>roentgenium</v>
    <v>wjson{"t":"e","d":"Element","e":"Roentgenium"}</v>
    <v>en-US</v>
    <v>Atom</v>
  </rv>
  <rv s="1">
    <fb>28.7</fb>
    <v>29</v>
  </rv>
  <rv s="3">
    <v>202</v>
    <v>10</v>
    <v>0</v>
    <v>image of roentgenium</v>
  </rv>
  <rv s="0">
    <v>1073742080</v>
    <v>roentgenium-272</v>
    <v>wjson{"t":"e","d":"Isotope","e":"Roentgenium272"}</v>
    <v>en-US</v>
    <v>Atom</v>
  </rv>
  <rv s="0">
    <v>1073742080</v>
    <v>roentgenium-273</v>
    <v>wjson{"t":"e","d":"Isotope","e":"Roentgenium273"}</v>
    <v>en-US</v>
    <v>Atom</v>
  </rv>
  <rv s="0">
    <v>1073742080</v>
    <v>roentgenium-274</v>
    <v>wjson{"t":"e","d":"Isotope","e":"Roentgenium274"}</v>
    <v>en-US</v>
    <v>Atom</v>
  </rv>
  <rv s="0">
    <v>1073742080</v>
    <v>roentgenium-275</v>
    <v>wjson{"t":"e","d":"Isotope","e":"Roentgenium275"}</v>
    <v>en-US</v>
    <v>Atom</v>
  </rv>
  <rv s="0">
    <v>1073742080</v>
    <v>roentgenium-276</v>
    <v>wjson{"t":"e","d":"Isotope","e":"Roentgenium276"}</v>
    <v>en-US</v>
    <v>Atom</v>
  </rv>
  <rv s="0">
    <v>1073742080</v>
    <v>roentgenium-277</v>
    <v>wjson{"t":"e","d":"Isotope","e":"Roentgenium277"}</v>
    <v>en-US</v>
    <v>Atom</v>
  </rv>
  <rv s="0">
    <v>1073742080</v>
    <v>roentgenium-278</v>
    <v>wjson{"t":"e","d":"Isotope","e":"Roentgenium278"}</v>
    <v>en-US</v>
    <v>Atom</v>
  </rv>
  <rv s="0">
    <v>1073742080</v>
    <v>roentgenium-279</v>
    <v>wjson{"t":"e","d":"Isotope","e":"Roentgenium279"}</v>
    <v>en-US</v>
    <v>Atom</v>
  </rv>
  <rv s="0">
    <v>1073742080</v>
    <v>roentgenium-280</v>
    <v>wjson{"t":"e","d":"Isotope","e":"Roentgenium280"}</v>
    <v>en-US</v>
    <v>Atom</v>
  </rv>
  <rv s="0">
    <v>1073742080</v>
    <v>roentgenium-281</v>
    <v>wjson{"t":"e","d":"Isotope","e":"Roentgenium281"}</v>
    <v>en-US</v>
    <v>Atom</v>
  </rv>
  <rv s="0">
    <v>1073742080</v>
    <v>roentgenium-282</v>
    <v>wjson{"t":"e","d":"Isotope","e":"Roentgenium282"}</v>
    <v>en-US</v>
    <v>Atom</v>
  </rv>
  <rv s="0">
    <v>1073742080</v>
    <v>roentgenium-283</v>
    <v>wjson{"t":"e","d":"Isotope","e":"Roentgenium283"}</v>
    <v>en-US</v>
    <v>Atom</v>
  </rv>
  <rv s="2">
    <v>529</v>
  </rv>
  <rv s="4">
    <v>203</v>
    <v>10</v>
    <v>32</v>
    <v>1</v>
    <v>periodic table location</v>
  </rv>
  <rv s="56">
    <v>#VALUE!</v>
    <v>en-US</v>
    <v>wjson{"t":"e","d":"Element","e":"Roentgenium"}</v>
    <v>1073742080</v>
    <v>1</v>
    <v>197</v>
    <v>198</v>
    <v>roentgenium</v>
    <v>8</v>
    <v>9</v>
    <v>Atom</v>
    <v>10</v>
    <v>196</v>
    <v>24</v>
    <v>7389</v>
    <v>2751</v>
    <v>Rg</v>
    <v>d</v>
    <v>CAS54386-24-2</v>
    <v>221</v>
    <v>7415</v>
    <v>7393</v>
    <v>1490</v>
    <v>1994</v>
    <v>35</v>
    <v>14</v>
    <v>221</v>
    <v>7416</v>
    <v>7429</v>
    <v>221</v>
    <v>roentgenium</v>
    <v>2751</v>
    <v>221</v>
    <v>2395</v>
    <v>7430</v>
    <v>221</v>
    <v>roentgenium</v>
    <v>7429</v>
    <v>Roentgenium is a chemical element with the symbol Rg and atomic number 111. It is an extremely radioactive synthetic element that can be created in a laboratory but is not found in nature.</v>
    <v>element</v>
  </rv>
  <rv s="0">
    <v>1073742080</v>
    <v>copernicium</v>
    <v>wjson{"t":"e","d":"Element","e":"Copernicium"}</v>
    <v>en-US</v>
    <v>Atom</v>
  </rv>
  <rv s="1">
    <fb>285</fb>
    <v>26</v>
  </rv>
  <rv s="1">
    <fb>14</fb>
    <v>29</v>
  </rv>
  <rv s="3">
    <v>204</v>
    <v>10</v>
    <v>0</v>
    <v>image of copernicium</v>
  </rv>
  <rv s="0">
    <v>1073742080</v>
    <v>ununbium-277</v>
    <v>wjson{"t":"e","d":"Isotope","e":"Copernicium277"}</v>
    <v>en-US</v>
    <v>Atom</v>
  </rv>
  <rv s="0">
    <v>1073742080</v>
    <v>ununbium-278</v>
    <v>wjson{"t":"e","d":"Isotope","e":"Copernicium278"}</v>
    <v>en-US</v>
    <v>Atom</v>
  </rv>
  <rv s="0">
    <v>1073742080</v>
    <v>ununbium-279</v>
    <v>wjson{"t":"e","d":"Isotope","e":"Copernicium279"}</v>
    <v>en-US</v>
    <v>Atom</v>
  </rv>
  <rv s="0">
    <v>1073742080</v>
    <v>ununbium-280</v>
    <v>wjson{"t":"e","d":"Isotope","e":"Copernicium280"}</v>
    <v>en-US</v>
    <v>Atom</v>
  </rv>
  <rv s="0">
    <v>1073742080</v>
    <v>ununbium-281</v>
    <v>wjson{"t":"e","d":"Isotope","e":"Copernicium281"}</v>
    <v>en-US</v>
    <v>Atom</v>
  </rv>
  <rv s="0">
    <v>1073742080</v>
    <v>ununbium-282</v>
    <v>wjson{"t":"e","d":"Isotope","e":"Copernicium282"}</v>
    <v>en-US</v>
    <v>Atom</v>
  </rv>
  <rv s="0">
    <v>1073742080</v>
    <v>ununbium-283</v>
    <v>wjson{"t":"e","d":"Isotope","e":"Copernicium283"}</v>
    <v>en-US</v>
    <v>Atom</v>
  </rv>
  <rv s="0">
    <v>1073742080</v>
    <v>ununbium-284</v>
    <v>wjson{"t":"e","d":"Isotope","e":"Copernicium284"}</v>
    <v>en-US</v>
    <v>Atom</v>
  </rv>
  <rv s="0">
    <v>1073742080</v>
    <v>ununbium-285</v>
    <v>wjson{"t":"e","d":"Isotope","e":"Copernicium285"}</v>
    <v>en-US</v>
    <v>Atom</v>
  </rv>
  <rv s="2">
    <v>530</v>
  </rv>
  <rv s="4">
    <v>205</v>
    <v>10</v>
    <v>32</v>
    <v>1</v>
    <v>periodic table location</v>
  </rv>
  <rv s="56">
    <v>#VALUE!</v>
    <v>en-US</v>
    <v>wjson{"t":"e","d":"Element","e":"Copernicium"}</v>
    <v>1073742080</v>
    <v>1</v>
    <v>197</v>
    <v>198</v>
    <v>copernicium</v>
    <v>8</v>
    <v>9</v>
    <v>Atom</v>
    <v>10</v>
    <v>196</v>
    <v>24</v>
    <v>7433</v>
    <v>2248</v>
    <v>Cn</v>
    <v>d</v>
    <v>CAS54084-26-3</v>
    <v>221</v>
    <v>7434</v>
    <v>7393</v>
    <v>1490</v>
    <v>1996</v>
    <v>2463</v>
    <v>1482</v>
    <v>221</v>
    <v>7435</v>
    <v>7445</v>
    <v>221</v>
    <v>copernicium</v>
    <v>2248</v>
    <v>221</v>
    <v>2395</v>
    <v>7446</v>
    <v>221</v>
    <v>copernicium</v>
    <v>7445</v>
    <v>Copernicium is a synthetic chemical element with the symbol Cn and atomic number 112. Its known isotopes are extremely radioactive, and have only been created in a laboratory.</v>
    <v>element</v>
  </rv>
  <rv s="0">
    <v>1073742080</v>
    <v>nihonium</v>
    <v>wjson{"t":"e","d":"Element","e":"Nihonium"}</v>
    <v>en-US</v>
    <v>Atom</v>
  </rv>
  <rv s="1">
    <fb>286</fb>
    <v>26</v>
  </rv>
  <rv s="1">
    <fb>113</fb>
    <v>26</v>
  </rv>
  <rv s="1">
    <fb>16</fb>
    <v>29</v>
  </rv>
  <rv s="0">
    <v>-1610612480</v>
    <v>Kosuke Morita</v>
    <v>wjson{"t":"e","d":"Person","e":"KosukeMorita::d5kht"}</v>
    <v>en-US</v>
    <v>NotablePeople</v>
  </rv>
  <rv s="2">
    <v>531</v>
  </rv>
  <rv s="0">
    <v>536871168</v>
    <v>Japan</v>
    <v>wjson{"t":"e","d":"Country","e":"Japan"}</v>
    <v>en-US</v>
    <v>City</v>
  </rv>
  <rv s="2">
    <v>532</v>
  </rv>
  <rv s="0">
    <v>1073742080</v>
    <v>nihonium-283</v>
    <v>wjson{"t":"e","d":"Isotope","e":"Nihonium283"}</v>
    <v>en-US</v>
    <v>Atom</v>
  </rv>
  <rv s="0">
    <v>1073742080</v>
    <v>nihonium-284</v>
    <v>wjson{"t":"e","d":"Isotope","e":"Nihonium284"}</v>
    <v>en-US</v>
    <v>Atom</v>
  </rv>
  <rv s="0">
    <v>1073742080</v>
    <v>nihonium-285</v>
    <v>wjson{"t":"e","d":"Isotope","e":"Nihonium285"}</v>
    <v>en-US</v>
    <v>Atom</v>
  </rv>
  <rv s="0">
    <v>1073742080</v>
    <v>nihonium-286</v>
    <v>wjson{"t":"e","d":"Isotope","e":"Nihonium286"}</v>
    <v>en-US</v>
    <v>Atom</v>
  </rv>
  <rv s="0">
    <v>1073742080</v>
    <v>nihonium-287</v>
    <v>wjson{"t":"e","d":"Isotope","e":"Nihonium287"}</v>
    <v>en-US</v>
    <v>Atom</v>
  </rv>
  <rv s="2">
    <v>533</v>
  </rv>
  <rv s="4">
    <v>206</v>
    <v>10</v>
    <v>32</v>
    <v>1</v>
    <v>periodic table location</v>
  </rv>
  <rv s="57">
    <v>#VALUE!</v>
    <v>en-US</v>
    <v>wjson{"t":"e","d":"Element","e":"Nihonium"}</v>
    <v>1073742080</v>
    <v>1</v>
    <v>197</v>
    <v>199</v>
    <v>nihonium</v>
    <v>8</v>
    <v>200</v>
    <v>Atom</v>
    <v>10</v>
    <v>196</v>
    <v>24</v>
    <v>7449</v>
    <v>7450</v>
    <v>Nh</v>
    <v>p</v>
    <v>CAS54084-70-7</v>
    <v>221</v>
    <v>7451</v>
    <v>7453</v>
    <v>7455</v>
    <v>2004</v>
    <v>2307</v>
    <v>3073</v>
    <v>221</v>
    <v>7461</v>
    <v>221</v>
    <v>nihonium</v>
    <v>7450</v>
    <v>221</v>
    <v>2395</v>
    <v>7462</v>
    <v>221</v>
    <v>nihonium</v>
    <v>7461</v>
    <v>Nihonium is a synthetic chemical element with the symbol Nh and atomic number 113. It is extremely radioactive; its most stable known isotope, nihonium–286, has a half–life of about 10 seconds.</v>
    <v>element</v>
  </rv>
  <rv s="1">
    <fb>1033077</fb>
    <v>26</v>
  </rv>
  <rv s="1">
    <fb>1364850</fb>
    <v>26</v>
  </rv>
  <rv s="1">
    <fb>0.11330401554127618</fb>
    <v>65</v>
  </rv>
  <rv s="1">
    <fb>17.36</fb>
    <v>66</v>
  </rv>
  <rv s="1">
    <fb>9.9600000000000009</fb>
    <v>67</v>
  </rv>
  <rv s="0">
    <v>536871168</v>
    <v>Tokyo</v>
    <v>wjson{"t":"e","d":"City","e":["Tokyo","Tokyo","Japan"]}</v>
    <v>en-US</v>
    <v>City</v>
  </rv>
  <rv s="1">
    <fb>29751</fb>
    <v>29</v>
  </rv>
  <rv s="1">
    <fb>0.47697368421052105</fb>
    <v>70</v>
  </rv>
  <rv s="1">
    <fb>66578022</fb>
    <v>26</v>
  </rv>
  <rv s="1">
    <fb>2278966</fb>
    <v>26</v>
  </rv>
  <rv s="1">
    <fb>16157820</fb>
    <v>26</v>
  </rv>
  <rv s="1">
    <fb>48140570</fb>
    <v>26</v>
  </rv>
  <rv s="1">
    <fb>0.98499999999999999</fb>
    <v>70</v>
  </rv>
  <rv s="7">
    <v>68</v>
    <v>Japanese (98.5%)</v>
    <v>69</v>
    <v>Japanese</v>
    <v>7476</v>
    <v>Japanese (98.5%)</v>
  </rv>
  <rv s="1">
    <fb>6.0000000000000001E-3</fb>
    <v>75</v>
  </rv>
  <rv s="7">
    <v>68</v>
    <v>Other (0.6%)</v>
    <v>69</v>
    <v>other</v>
    <v>7478</v>
    <v>Other (0.6%)</v>
  </rv>
  <rv s="7">
    <v>68</v>
    <v>Korean (0.5%)</v>
    <v>69</v>
    <v>Korean</v>
    <v>571</v>
    <v>Korean (0.5%)</v>
  </rv>
  <rv s="2">
    <v>534</v>
  </rv>
  <rv s="1">
    <fb>41496293</fb>
    <v>26</v>
  </rv>
  <rv s="3">
    <v>207</v>
    <v>10</v>
    <v>0</v>
    <v>flag of Japan</v>
  </rv>
  <rv s="1">
    <fb>5081769542379.7695</fb>
    <v>71</v>
  </rv>
  <rv s="1">
    <fb>5459154895599.4404</fb>
    <v>71</v>
  </rv>
  <rv s="1">
    <fb>40246.8801284164</fb>
    <v>72</v>
  </rv>
  <rv s="1">
    <fb>0.65415165031272704</fb>
    <v>70</v>
  </rv>
  <rv s="1">
    <fb>0.32900000000000001</fb>
    <v>70</v>
  </rv>
  <rv s="1">
    <fb>2568</fb>
    <v>71</v>
  </rv>
  <rv s="1">
    <fb>0.14100000000000001</fb>
    <v>70</v>
  </rv>
  <rv s="1">
    <fb>0.84199999999999997</fb>
    <v>70</v>
  </rv>
  <rv s="1">
    <fb>0.98</fb>
    <v>70</v>
  </rv>
  <rv s="1">
    <fb>0.89400000000000002</fb>
    <v>70</v>
  </rv>
  <rv s="1">
    <fb>0.90300000000000002</fb>
    <v>70</v>
  </rv>
  <rv s="1">
    <fb>115497798</fb>
    <v>26</v>
  </rv>
  <rv s="1">
    <fb>195708606</fb>
    <v>26</v>
  </rv>
  <rv s="1">
    <fb>68139088</fb>
    <v>26</v>
  </rv>
  <rv s="1">
    <fb>374744</fb>
    <v>26</v>
  </rv>
  <rv s="1">
    <fb>0.98463108100536467</fb>
    <v>27</v>
  </rv>
  <rv s="8">
    <v>73</v>
    <v>Japanese (98.463%)</v>
    <v>69</v>
    <v>7499</v>
    <v>139</v>
    <v>Japanese (98.463%)</v>
  </rv>
  <rv s="1">
    <fb>7.6917270124394069E-3</fb>
    <v>66</v>
  </rv>
  <rv s="0">
    <v>-1879047936</v>
    <v>Central Okinawan</v>
    <v>wjson{"t":"e","d":"Language","e":"OkinawanCentral::k44mp"}</v>
    <v>en-US</v>
    <v>Languages</v>
  </rv>
  <rv s="8">
    <v>73</v>
    <v>Central Okinawan (0.769%)</v>
    <v>69</v>
    <v>7501</v>
    <v>7502</v>
    <v>Central Okinawan (0.769%)</v>
  </rv>
  <rv s="1">
    <fb>5.2357367005840816E-3</fb>
    <v>66</v>
  </rv>
  <rv s="8">
    <v>73</v>
    <v>Korean (0.524%)</v>
    <v>69</v>
    <v>7504</v>
    <v>3713</v>
    <v>Korean (0.524%)</v>
  </rv>
  <rv s="1">
    <fb>2.4772067672912744E-3</fb>
    <v>66</v>
  </rv>
  <rv s="0">
    <v>-1879047936</v>
    <v>Japanese Sign Language</v>
    <v>wjson{"t":"e","d":"Language","e":"JapaneseSignLanguage::65s7b"}</v>
    <v>en-US</v>
    <v>Languages</v>
  </rv>
  <rv s="8">
    <v>73</v>
    <v>Japanese Sign Language (0.248%)</v>
    <v>69</v>
    <v>7506</v>
    <v>7507</v>
    <v>Japanese Sign Language (0.248%)</v>
  </rv>
  <rv s="1">
    <fb>5.2867655970838051E-4</fb>
    <v>67</v>
  </rv>
  <rv s="0">
    <v>-1879047936</v>
    <v>Miyako</v>
    <v>wjson{"t":"e","d":"Language","e":"Miyako::9999d"}</v>
    <v>en-US</v>
    <v>Languages</v>
  </rv>
  <rv s="8">
    <v>73</v>
    <v>Miyako (0.053%)</v>
    <v>69</v>
    <v>7509</v>
    <v>7510</v>
    <v>Miyako (0.053%)</v>
  </rv>
  <rv s="1">
    <fb>3.7225306487913919E-4</fb>
    <v>67</v>
  </rv>
  <rv s="0">
    <v>-1879047936</v>
    <v>Yaeyama</v>
    <v>wjson{"t":"e","d":"Language","e":"Yaeyama::46j4b"}</v>
    <v>en-US</v>
    <v>Languages</v>
  </rv>
  <rv s="8">
    <v>73</v>
    <v>Yaeyama (0.037%)</v>
    <v>69</v>
    <v>7512</v>
    <v>7513</v>
    <v>Yaeyama (0.037%)</v>
  </rv>
  <rv s="1">
    <fb>1.0210468019377858E-4</fb>
    <v>67</v>
  </rv>
  <rv s="0">
    <v>-1879047936</v>
    <v>Kikai</v>
    <v>wjson{"t":"e","d":"Language","e":"Kikai::3v222"}</v>
    <v>en-US</v>
    <v>Languages</v>
  </rv>
  <rv s="8">
    <v>73</v>
    <v>Kikai (0.01%)</v>
    <v>69</v>
    <v>7515</v>
    <v>7516</v>
    <v>Kikai (0.01%)</v>
  </rv>
  <rv s="2">
    <v>535</v>
  </rv>
  <rv s="0">
    <v>536871168</v>
    <v>Yokohama</v>
    <v>wjson{"t":"e","d":"City","e":["Yokohama","Kanagawa","Japan"]}</v>
    <v>en-US</v>
    <v>City</v>
  </rv>
  <rv s="0">
    <v>536871168</v>
    <v>Osaka</v>
    <v>wjson{"t":"e","d":"City","e":["Osaka","Osaka","Japan"]}</v>
    <v>en-US</v>
    <v>City</v>
  </rv>
  <rv s="0">
    <v>536871168</v>
    <v>Nagoya</v>
    <v>wjson{"t":"e","d":"City","e":["Nagoya","Aichi","Japan"]}</v>
    <v>en-US</v>
    <v>City</v>
  </rv>
  <rv s="0">
    <v>536871168</v>
    <v>Sapporo</v>
    <v>wjson{"t":"e","d":"City","e":["Sapporo","Hokkaido","Japan"]}</v>
    <v>en-US</v>
    <v>City</v>
  </rv>
  <rv s="2">
    <v>536</v>
  </rv>
  <rv s="1">
    <fb>85.5</fb>
    <v>66</v>
  </rv>
  <rv s="4">
    <v>208</v>
    <v>10</v>
    <v>32</v>
    <v>1</v>
    <v>location map</v>
  </rv>
  <rv s="1">
    <fb>1.3535999092102076E-2</fb>
    <v>74</v>
  </rv>
  <rv s="1">
    <fb>46.347999999999999</fb>
    <v>66</v>
  </rv>
  <rv s="1">
    <fb>179872794</fb>
    <v>26</v>
  </rv>
  <rv s="2">
    <v>537</v>
  </rv>
  <rv s="1">
    <fb>2.1099999999999999E-3</fb>
    <v>75</v>
  </rv>
  <rv s="1">
    <fb>126860299</fb>
    <v>26</v>
  </rv>
  <rv s="1">
    <fb>347.98672079658797</fb>
    <v>25</v>
  </rv>
  <rv s="1">
    <fb>-0.20899947290229301</fb>
    <v>70</v>
  </rv>
  <rv s="1">
    <fb>6531731</fb>
    <v>26</v>
  </rv>
  <rv s="1">
    <fb>15.660959999999999</fb>
    <v>66</v>
  </rv>
  <rv s="1">
    <fb>3.1861799999999996E-2</fb>
    <v>74</v>
  </rv>
  <rv s="1">
    <fb>6210698351093.2402</fb>
    <v>71</v>
  </rv>
  <rv s="0">
    <v>536871168</v>
    <v>Aichi, Japan</v>
    <v>wjson{"t":"e","d":"AdministrativeDivision","e":["Aichi","Japan"]}</v>
    <v>en-US</v>
    <v>City</v>
  </rv>
  <rv s="0">
    <v>536871168</v>
    <v>Akita, Japan</v>
    <v>wjson{"t":"e","d":"AdministrativeDivision","e":["Akita","Japan"]}</v>
    <v>en-US</v>
    <v>City</v>
  </rv>
  <rv s="0">
    <v>536871168</v>
    <v>Aomori, Japan</v>
    <v>wjson{"t":"e","d":"AdministrativeDivision","e":["Aomori","Japan"]}</v>
    <v>en-US</v>
    <v>City</v>
  </rv>
  <rv s="0">
    <v>536871168</v>
    <v>Chiba, Japan</v>
    <v>wjson{"t":"e","d":"AdministrativeDivision","e":["Chiba","Japan"]}</v>
    <v>en-US</v>
    <v>City</v>
  </rv>
  <rv s="0">
    <v>536871168</v>
    <v>Ehime, Japan</v>
    <v>wjson{"t":"e","d":"AdministrativeDivision","e":["Ehime","Japan"]}</v>
    <v>en-US</v>
    <v>City</v>
  </rv>
  <rv s="0">
    <v>536871168</v>
    <v>Fukui, Japan</v>
    <v>wjson{"t":"e","d":"AdministrativeDivision","e":["Fukui","Japan"]}</v>
    <v>en-US</v>
    <v>City</v>
  </rv>
  <rv s="0">
    <v>536871168</v>
    <v>Fukuoka, Japan</v>
    <v>wjson{"t":"e","d":"AdministrativeDivision","e":["Fukuoka","Japan"]}</v>
    <v>en-US</v>
    <v>City</v>
  </rv>
  <rv s="0">
    <v>536871168</v>
    <v>Fukushima, Japan</v>
    <v>wjson{"t":"e","d":"AdministrativeDivision","e":["Fukushima","Japan"]}</v>
    <v>en-US</v>
    <v>City</v>
  </rv>
  <rv s="0">
    <v>536871168</v>
    <v>Gifu, Japan</v>
    <v>wjson{"t":"e","d":"AdministrativeDivision","e":["Gifu","Japan"]}</v>
    <v>en-US</v>
    <v>City</v>
  </rv>
  <rv s="0">
    <v>536871168</v>
    <v>Gumma, Japan</v>
    <v>wjson{"t":"e","d":"AdministrativeDivision","e":["Gumma","Japan"]}</v>
    <v>en-US</v>
    <v>City</v>
  </rv>
  <rv s="0">
    <v>536871168</v>
    <v>Hiroshima, Japan</v>
    <v>wjson{"t":"e","d":"AdministrativeDivision","e":["Hiroshima","Japan"]}</v>
    <v>en-US</v>
    <v>City</v>
  </rv>
  <rv s="0">
    <v>536871168</v>
    <v>Hokkaido, Japan</v>
    <v>wjson{"t":"e","d":"AdministrativeDivision","e":["Hokkaido","Japan"]}</v>
    <v>en-US</v>
    <v>City</v>
  </rv>
  <rv s="0">
    <v>536871168</v>
    <v>Hyogo, Japan</v>
    <v>wjson{"t":"e","d":"AdministrativeDivision","e":["Hyogo","Japan"]}</v>
    <v>en-US</v>
    <v>City</v>
  </rv>
  <rv s="0">
    <v>536871168</v>
    <v>Ibaraki, Japan</v>
    <v>wjson{"t":"e","d":"AdministrativeDivision","e":["Ibaraki","Japan"]}</v>
    <v>en-US</v>
    <v>City</v>
  </rv>
  <rv s="0">
    <v>536871168</v>
    <v>Ishikawa, Japan</v>
    <v>wjson{"t":"e","d":"AdministrativeDivision","e":["Ishikawa","Japan"]}</v>
    <v>en-US</v>
    <v>City</v>
  </rv>
  <rv s="0">
    <v>536871168</v>
    <v>Iwate, Japan</v>
    <v>wjson{"t":"e","d":"AdministrativeDivision","e":["Iwate","Japan"]}</v>
    <v>en-US</v>
    <v>City</v>
  </rv>
  <rv s="0">
    <v>536871168</v>
    <v>Kagawa, Japan</v>
    <v>wjson{"t":"e","d":"AdministrativeDivision","e":["Kagawa","Japan"]}</v>
    <v>en-US</v>
    <v>City</v>
  </rv>
  <rv s="0">
    <v>536871168</v>
    <v>Kagoshima, Japan</v>
    <v>wjson{"t":"e","d":"AdministrativeDivision","e":["Kagoshima","Japan"]}</v>
    <v>en-US</v>
    <v>City</v>
  </rv>
  <rv s="0">
    <v>536871168</v>
    <v>Kanagawa, Japan</v>
    <v>wjson{"t":"e","d":"AdministrativeDivision","e":["Kanagawa","Japan"]}</v>
    <v>en-US</v>
    <v>City</v>
  </rv>
  <rv s="0">
    <v>536871168</v>
    <v>Kochi, Japan</v>
    <v>wjson{"t":"e","d":"AdministrativeDivision","e":["Kochi","Japan"]}</v>
    <v>en-US</v>
    <v>City</v>
  </rv>
  <rv s="0">
    <v>536871168</v>
    <v>Kumamoto, Japan</v>
    <v>wjson{"t":"e","d":"AdministrativeDivision","e":["Kumamoto","Japan"]}</v>
    <v>en-US</v>
    <v>City</v>
  </rv>
  <rv s="0">
    <v>536871168</v>
    <v>Kyoto, Japan</v>
    <v>wjson{"t":"e","d":"AdministrativeDivision","e":["Kyoto","Japan"]}</v>
    <v>en-US</v>
    <v>City</v>
  </rv>
  <rv s="0">
    <v>536871168</v>
    <v>Mie, Japan</v>
    <v>wjson{"t":"e","d":"AdministrativeDivision","e":["Mie","Japan"]}</v>
    <v>en-US</v>
    <v>City</v>
  </rv>
  <rv s="0">
    <v>536871168</v>
    <v>Miyagi, Japan</v>
    <v>wjson{"t":"e","d":"AdministrativeDivision","e":["Miyagi","Japan"]}</v>
    <v>en-US</v>
    <v>City</v>
  </rv>
  <rv s="0">
    <v>536871168</v>
    <v>Miyazaki, Japan</v>
    <v>wjson{"t":"e","d":"AdministrativeDivision","e":["Miyazaki","Japan"]}</v>
    <v>en-US</v>
    <v>City</v>
  </rv>
  <rv s="0">
    <v>536871168</v>
    <v>Nagano, Japan</v>
    <v>wjson{"t":"e","d":"AdministrativeDivision","e":["Nagano","Japan"]}</v>
    <v>en-US</v>
    <v>City</v>
  </rv>
  <rv s="0">
    <v>536871168</v>
    <v>Nagasaki, Japan</v>
    <v>wjson{"t":"e","d":"AdministrativeDivision","e":["Nagasaki","Japan"]}</v>
    <v>en-US</v>
    <v>City</v>
  </rv>
  <rv s="0">
    <v>536871168</v>
    <v>Nara, Japan</v>
    <v>wjson{"t":"e","d":"AdministrativeDivision","e":["Nara","Japan"]}</v>
    <v>en-US</v>
    <v>City</v>
  </rv>
  <rv s="0">
    <v>536871168</v>
    <v>Niigata, Japan</v>
    <v>wjson{"t":"e","d":"AdministrativeDivision","e":["Niigata","Japan"]}</v>
    <v>en-US</v>
    <v>City</v>
  </rv>
  <rv s="0">
    <v>536871168</v>
    <v>Oita, Japan</v>
    <v>wjson{"t":"e","d":"AdministrativeDivision","e":["Oita","Japan"]}</v>
    <v>en-US</v>
    <v>City</v>
  </rv>
  <rv s="0">
    <v>536871168</v>
    <v>Okayama, Japan</v>
    <v>wjson{"t":"e","d":"AdministrativeDivision","e":["Okayama","Japan"]}</v>
    <v>en-US</v>
    <v>City</v>
  </rv>
  <rv s="0">
    <v>536871168</v>
    <v>Okinawa, Japan</v>
    <v>wjson{"t":"e","d":"AdministrativeDivision","e":["Okinawa","Japan"]}</v>
    <v>en-US</v>
    <v>City</v>
  </rv>
  <rv s="0">
    <v>536871168</v>
    <v>Osaka, Japan</v>
    <v>wjson{"t":"e","d":"AdministrativeDivision","e":["Osaka","Japan"]}</v>
    <v>en-US</v>
    <v>City</v>
  </rv>
  <rv s="0">
    <v>536871168</v>
    <v>Saga, Japan</v>
    <v>wjson{"t":"e","d":"AdministrativeDivision","e":["Saga","Japan"]}</v>
    <v>en-US</v>
    <v>City</v>
  </rv>
  <rv s="0">
    <v>536871168</v>
    <v>Saitama, Japan</v>
    <v>wjson{"t":"e","d":"AdministrativeDivision","e":["Saitama","Japan"]}</v>
    <v>en-US</v>
    <v>City</v>
  </rv>
  <rv s="0">
    <v>536871168</v>
    <v>Shiga, Japan</v>
    <v>wjson{"t":"e","d":"AdministrativeDivision","e":["Shiga","Japan"]}</v>
    <v>en-US</v>
    <v>City</v>
  </rv>
  <rv s="0">
    <v>536871168</v>
    <v>Shimane, Japan</v>
    <v>wjson{"t":"e","d":"AdministrativeDivision","e":["Shimane","Japan"]}</v>
    <v>en-US</v>
    <v>City</v>
  </rv>
  <rv s="0">
    <v>536871168</v>
    <v>Shizuoka, Japan</v>
    <v>wjson{"t":"e","d":"AdministrativeDivision","e":["Shizuoka","Japan"]}</v>
    <v>en-US</v>
    <v>City</v>
  </rv>
  <rv s="0">
    <v>536871168</v>
    <v>Tochigi, Japan</v>
    <v>wjson{"t":"e","d":"AdministrativeDivision","e":["Tochigi","Japan"]}</v>
    <v>en-US</v>
    <v>City</v>
  </rv>
  <rv s="0">
    <v>536871168</v>
    <v>Tokushima, Japan</v>
    <v>wjson{"t":"e","d":"AdministrativeDivision","e":["Tokushima","Japan"]}</v>
    <v>en-US</v>
    <v>City</v>
  </rv>
  <rv s="0">
    <v>536871168</v>
    <v>Tokyo, Japan</v>
    <v>wjson{"t":"e","d":"AdministrativeDivision","e":["Tokyo","Japan"]}</v>
    <v>en-US</v>
    <v>City</v>
  </rv>
  <rv s="0">
    <v>536871168</v>
    <v>Tottori, Japan</v>
    <v>wjson{"t":"e","d":"AdministrativeDivision","e":["Tottori","Japan"]}</v>
    <v>en-US</v>
    <v>City</v>
  </rv>
  <rv s="0">
    <v>536871168</v>
    <v>Toyama, Japan</v>
    <v>wjson{"t":"e","d":"AdministrativeDivision","e":["Toyama","Japan"]}</v>
    <v>en-US</v>
    <v>City</v>
  </rv>
  <rv s="0">
    <v>536871168</v>
    <v>Wakayama, Japan</v>
    <v>wjson{"t":"e","d":"AdministrativeDivision","e":["Wakayama","Japan"]}</v>
    <v>en-US</v>
    <v>City</v>
  </rv>
  <rv s="0">
    <v>536871168</v>
    <v>Yamagata, Japan</v>
    <v>wjson{"t":"e","d":"AdministrativeDivision","e":["Yamagata","Japan"]}</v>
    <v>en-US</v>
    <v>City</v>
  </rv>
  <rv s="0">
    <v>536871168</v>
    <v>Yamaguchi, Japan</v>
    <v>wjson{"t":"e","d":"AdministrativeDivision","e":["Yamaguchi","Japan"]}</v>
    <v>en-US</v>
    <v>City</v>
  </rv>
  <rv s="0">
    <v>536871168</v>
    <v>Yamanashi, Japan</v>
    <v>wjson{"t":"e","d":"AdministrativeDivision","e":["Yamanashi","Japan"]}</v>
    <v>en-US</v>
    <v>City</v>
  </rv>
  <rv s="2">
    <v>538</v>
  </rv>
  <rv s="1">
    <fb>0.55288941877807385</fb>
    <v>70</v>
  </rv>
  <rv s="9">
    <v>76</v>
    <v>Buddhism (55.289%)</v>
    <v>69</v>
    <v>7586</v>
    <v>Buddhism (55.289%)</v>
    <v>Buddhism</v>
  </rv>
  <rv s="1">
    <fb>3.4643009945965732E-2</fb>
    <v>28</v>
  </rv>
  <rv s="9">
    <v>76</v>
    <v>Christianity (3.464%)</v>
    <v>69</v>
    <v>7588</v>
    <v>Christianity (3.464%)</v>
    <v>Christianity</v>
  </rv>
  <rv s="1">
    <fb>2.1033663956582956E-2</fb>
    <v>28</v>
  </rv>
  <rv s="9">
    <v>76</v>
    <v>Shinto (2.103%)</v>
    <v>69</v>
    <v>7590</v>
    <v>Shinto (2.103%)</v>
    <v>Shinto</v>
  </rv>
  <rv s="1">
    <fb>1.4381573498822369E-3</fb>
    <v>75</v>
  </rv>
  <rv s="9">
    <v>76</v>
    <v>Islam (0.144%)</v>
    <v>69</v>
    <v>7592</v>
    <v>Islam (0.144%)</v>
    <v>Islam</v>
  </rv>
  <rv s="1">
    <fb>1.179030885472951E-3</fb>
    <v>75</v>
  </rv>
  <rv s="9">
    <v>76</v>
    <v>Chinese Universism (0.118%)</v>
    <v>69</v>
    <v>7594</v>
    <v>Chinese Universism (0.118%)</v>
    <v>Chinese Universism</v>
  </rv>
  <rv s="1">
    <fb>1.0938801749695436E-3</fb>
    <v>75</v>
  </rv>
  <rv s="9">
    <v>76</v>
    <v>Confucianism (0.109%)</v>
    <v>69</v>
    <v>7596</v>
    <v>Confucianism (0.109%)</v>
    <v>Confucianism</v>
  </rv>
  <rv s="1">
    <fb>1.911982121540428E-4</fb>
    <v>77</v>
  </rv>
  <rv s="9">
    <v>76</v>
    <v>Hinduism (0.019%)</v>
    <v>69</v>
    <v>7598</v>
    <v>Hinduism (0.019%)</v>
    <v>Hinduism</v>
  </rv>
  <rv s="1">
    <fb>1.2330904854666218E-4</fb>
    <v>77</v>
  </rv>
  <rv s="9">
    <v>76</v>
    <v>Bahá'í Faith (0.012%)</v>
    <v>69</v>
    <v>7600</v>
    <v>Bahá'í Faith (0.012%)</v>
    <v>Bahá'í Faith</v>
  </rv>
  <rv s="1">
    <fb>7.7997487944591936E-5</fb>
    <v>97</v>
  </rv>
  <rv s="9">
    <v>76</v>
    <v>Ethnic religions (0.008%)</v>
    <v>69</v>
    <v>7602</v>
    <v>Ethnic religions (0.008%)</v>
    <v>ethnic religions</v>
  </rv>
  <rv s="1">
    <fb>1.1992397164178012E-5</fb>
    <v>97</v>
  </rv>
  <rv s="9">
    <v>76</v>
    <v>Judaism (0.001%)</v>
    <v>69</v>
    <v>7604</v>
    <v>Judaism (0.001%)</v>
    <v>Judaism</v>
  </rv>
  <rv s="2">
    <v>539</v>
  </rv>
  <rv s="1">
    <fb>7093113</fb>
    <v>26</v>
  </rv>
  <rv s="1">
    <fb>11.119669999999999</fb>
    <v>66</v>
  </rv>
  <rv s="1">
    <fb>2361325</fb>
    <v>26</v>
  </rv>
  <rv s="1">
    <fb>63525713</fb>
    <v>26</v>
  </rv>
  <rv s="1">
    <fb>3880544</fb>
    <v>26</v>
  </rv>
  <rv s="2">
    <v>540</v>
  </rv>
  <rv s="1">
    <fb>377835</fb>
    <v>26</v>
  </rv>
  <rv s="1">
    <fb>1196999</fb>
    <v>26</v>
  </rv>
  <rv s="1">
    <fb>13624844</fb>
    <v>26</v>
  </rv>
  <rv s="1">
    <fb>1054960</fb>
    <v>26</v>
  </rv>
  <rv s="1">
    <fb>88170689</fb>
    <v>26</v>
  </rv>
  <rv s="1">
    <fb>392</fb>
    <v>26</v>
  </rv>
  <rv s="1">
    <fb>2.2909998893737803E-2</fb>
    <v>74</v>
  </rv>
  <rv s="58">
    <v>#VALUE!</v>
    <v>en-US</v>
    <v>wjson{"t":"e","d":"Country","e":"Japan"}</v>
    <v>536871168</v>
    <v>1</v>
    <v>91</v>
    <v>201</v>
    <v>Japan</v>
    <v>8</v>
    <v>49</v>
    <v>City</v>
    <v>10</v>
    <v>50</v>
    <v>64</v>
    <v>7464</v>
    <v>7465</v>
    <v>7466</v>
    <v>7467</v>
    <v>7468</v>
    <v>81</v>
    <v>7469</v>
    <v>7470</v>
    <v>7471</v>
    <v>JP</v>
    <v>7472</v>
    <v>7473</v>
    <v>7474</v>
    <v>7475</v>
    <v>7481</v>
    <v>7482</v>
    <v>7483</v>
    <v>Japan</v>
    <v>7484</v>
    <v>7485</v>
    <v>7486</v>
    <v>7487</v>
    <v>7488</v>
    <v>7489</v>
    <v>7490</v>
    <v>7491</v>
    <v>7492</v>
    <v>7493</v>
    <v>7494</v>
    <v>.jp</v>
    <v>7495</v>
    <v>7496</v>
    <v>JAPAN</v>
    <v>7497</v>
    <v>7498</v>
    <v>7518</v>
    <v>7523</v>
    <v>J</v>
    <v>7524</v>
    <v>148</v>
    <v>7525</v>
    <v>7526</v>
    <v>7527</v>
    <v>7528</v>
    <v>Japan</v>
    <v>Japanese</v>
    <v>7529</v>
    <v>7530</v>
    <v>7531</v>
    <v>7532</v>
    <v>7533</v>
    <v>7534</v>
    <v>7535</v>
    <v>7536</v>
    <v>7537</v>
    <v>7585</v>
    <v>7606</v>
    <v>7607</v>
    <v>7608</v>
    <v>7609</v>
    <v>7610</v>
    <v>7611</v>
    <v>7612</v>
    <v>7613</v>
    <v>7614</v>
    <v>7615</v>
    <v>7616</v>
    <v>7617</v>
    <v>JPN</v>
    <v>7618</v>
    <v>7619</v>
    <v>Japan</v>
    <v>Japan (@i@Nippon) is an island country in East Asia located in the northwest Pacific Ocean. It is bordered by the Sea of Japan to the west and extends from the Sea of Okhotsk in the north to the East China Sea and Taiwan in the south.</v>
    <v>country/region</v>
  </rv>
  <rv s="0">
    <v>1073742080</v>
    <v>flerovium</v>
    <v>wjson{"t":"e","d":"Element","e":"Flerovium"}</v>
    <v>en-US</v>
    <v>Atom</v>
  </rv>
  <rv s="1">
    <fb>289</fb>
    <v>26</v>
  </rv>
  <rv s="0">
    <v>1073742080</v>
    <v>flerovium-285</v>
    <v>wjson{"t":"e","d":"Isotope","e":"Flerovium285"}</v>
    <v>en-US</v>
    <v>Atom</v>
  </rv>
  <rv s="0">
    <v>1073742080</v>
    <v>flerovium-286</v>
    <v>wjson{"t":"e","d":"Isotope","e":"Flerovium286"}</v>
    <v>en-US</v>
    <v>Atom</v>
  </rv>
  <rv s="0">
    <v>1073742080</v>
    <v>flerovium-287</v>
    <v>wjson{"t":"e","d":"Isotope","e":"Flerovium287"}</v>
    <v>en-US</v>
    <v>Atom</v>
  </rv>
  <rv s="0">
    <v>1073742080</v>
    <v>flerovium-288</v>
    <v>wjson{"t":"e","d":"Isotope","e":"Flerovium288"}</v>
    <v>en-US</v>
    <v>Atom</v>
  </rv>
  <rv s="0">
    <v>1073742080</v>
    <v>flerovium-289</v>
    <v>wjson{"t":"e","d":"Isotope","e":"Flerovium289"}</v>
    <v>en-US</v>
    <v>Atom</v>
  </rv>
  <rv s="2">
    <v>541</v>
  </rv>
  <rv s="4">
    <v>209</v>
    <v>10</v>
    <v>32</v>
    <v>1</v>
    <v>periodic table location</v>
  </rv>
  <rv s="57">
    <v>#VALUE!</v>
    <v>en-US</v>
    <v>wjson{"t":"e","d":"Element","e":"Flerovium"}</v>
    <v>1073742080</v>
    <v>1</v>
    <v>197</v>
    <v>199</v>
    <v>flerovium</v>
    <v>8</v>
    <v>200</v>
    <v>Atom</v>
    <v>10</v>
    <v>202</v>
    <v>24</v>
    <v>7622</v>
    <v>4395</v>
    <v>Fl</v>
    <v>p</v>
    <v>CAS54085-16-4</v>
    <v>221</v>
    <v>7434</v>
    <v>7393</v>
    <v>7248</v>
    <v>1998</v>
    <v>2358</v>
    <v>6757</v>
    <v>221</v>
    <v>7628</v>
    <v>221</v>
    <v>flerovium</v>
    <v>4395</v>
    <v>221</v>
    <v>2395</v>
    <v>7629</v>
    <v>221</v>
    <v>flerovium</v>
    <v>7628</v>
    <v>Flerovium is a superheavy artificial chemical element with the symbol Fl and atomic number 114. It is an extremely radioactive synthetic element.</v>
    <v>element</v>
  </rv>
  <rv s="0">
    <v>1073742080</v>
    <v>moscovium</v>
    <v>wjson{"t":"e","d":"Element","e":"Moscovium"}</v>
    <v>en-US</v>
    <v>Atom</v>
  </rv>
  <rv s="1">
    <fb>13.5</fb>
    <v>29</v>
  </rv>
  <rv s="0">
    <v>-1610612480</v>
    <v>Yuri Oganessian</v>
    <v>wjson{"t":"e","d":"Person","e":"YuriOganessian::yy955"}</v>
    <v>en-US</v>
    <v>NotablePeople</v>
  </rv>
  <rv s="2">
    <v>542</v>
  </rv>
  <rv s="1">
    <fb>60</fb>
    <v>26</v>
  </rv>
  <rv s="0">
    <v>1073742080</v>
    <v>moscovium-287</v>
    <v>wjson{"t":"e","d":"Isotope","e":"Moscovium287"}</v>
    <v>en-US</v>
    <v>Atom</v>
  </rv>
  <rv s="0">
    <v>1073742080</v>
    <v>moscovium-288</v>
    <v>wjson{"t":"e","d":"Isotope","e":"Moscovium288"}</v>
    <v>en-US</v>
    <v>Atom</v>
  </rv>
  <rv s="0">
    <v>1073742080</v>
    <v>moscovium-289</v>
    <v>wjson{"t":"e","d":"Isotope","e":"Moscovium289"}</v>
    <v>en-US</v>
    <v>Atom</v>
  </rv>
  <rv s="0">
    <v>1073742080</v>
    <v>moscovium-290</v>
    <v>wjson{"t":"e","d":"Isotope","e":"Moscovium290"}</v>
    <v>en-US</v>
    <v>Atom</v>
  </rv>
  <rv s="0">
    <v>1073742080</v>
    <v>moscovium-291</v>
    <v>wjson{"t":"e","d":"Isotope","e":"Moscovium291"}</v>
    <v>en-US</v>
    <v>Atom</v>
  </rv>
  <rv s="2">
    <v>543</v>
  </rv>
  <rv s="4">
    <v>210</v>
    <v>10</v>
    <v>32</v>
    <v>1</v>
    <v>periodic table location</v>
  </rv>
  <rv s="57">
    <v>#VALUE!</v>
    <v>en-US</v>
    <v>wjson{"t":"e","d":"Element","e":"Moscovium"}</v>
    <v>1073742080</v>
    <v>1</v>
    <v>197</v>
    <v>199</v>
    <v>moscovium</v>
    <v>8</v>
    <v>200</v>
    <v>Atom</v>
    <v>10</v>
    <v>202</v>
    <v>24</v>
    <v>7622</v>
    <v>5771</v>
    <v>Mc</v>
    <v>p</v>
    <v>CAS54085-64-2</v>
    <v>221</v>
    <v>7632</v>
    <v>7634</v>
    <v>7248</v>
    <v>2004</v>
    <v>2405</v>
    <v>7635</v>
    <v>221</v>
    <v>7641</v>
    <v>221</v>
    <v>moscovium</v>
    <v>5771</v>
    <v>221</v>
    <v>2395</v>
    <v>7642</v>
    <v>221</v>
    <v>moscovium</v>
    <v>7641</v>
    <v>Moscovium is a synthetic chemical element with the symbol Mc and atomic number 115. It was first synthesized in 2003 by a joint team of Russian and American scientists at the Joint Institute for Nuclear Research (JINR) in Dubna, Russia.</v>
    <v>element</v>
  </rv>
  <rv s="0">
    <v>1073742080</v>
    <v>livermorium</v>
    <v>wjson{"t":"e","d":"Element","e":"Livermorium"}</v>
    <v>en-US</v>
    <v>Atom</v>
  </rv>
  <rv s="1">
    <fb>293</fb>
    <v>26</v>
  </rv>
  <rv s="1">
    <fb>12.9</fb>
    <v>29</v>
  </rv>
  <rv s="0">
    <v>1073742080</v>
    <v>livermorium-289</v>
    <v>wjson{"t":"e","d":"Isotope","e":"Livermorium289"}</v>
    <v>en-US</v>
    <v>Atom</v>
  </rv>
  <rv s="0">
    <v>1073742080</v>
    <v>livermorium-290</v>
    <v>wjson{"t":"e","d":"Isotope","e":"Livermorium290"}</v>
    <v>en-US</v>
    <v>Atom</v>
  </rv>
  <rv s="0">
    <v>1073742080</v>
    <v>livermorium-291</v>
    <v>wjson{"t":"e","d":"Isotope","e":"Livermorium291"}</v>
    <v>en-US</v>
    <v>Atom</v>
  </rv>
  <rv s="0">
    <v>1073742080</v>
    <v>livermorium-292</v>
    <v>wjson{"t":"e","d":"Isotope","e":"Livermorium292"}</v>
    <v>en-US</v>
    <v>Atom</v>
  </rv>
  <rv s="2">
    <v>544</v>
  </rv>
  <rv s="4">
    <v>211</v>
    <v>10</v>
    <v>32</v>
    <v>1</v>
    <v>periodic table location</v>
  </rv>
  <rv s="57">
    <v>#VALUE!</v>
    <v>en-US</v>
    <v>wjson{"t":"e","d":"Element","e":"Livermorium"}</v>
    <v>1073742080</v>
    <v>1</v>
    <v>197</v>
    <v>199</v>
    <v>livermorium</v>
    <v>8</v>
    <v>200</v>
    <v>Atom</v>
    <v>10</v>
    <v>203</v>
    <v>24</v>
    <v>7645</v>
    <v>4578</v>
    <v>Lv</v>
    <v>p</v>
    <v>CAS54100-71-9</v>
    <v>221</v>
    <v>7646</v>
    <v>7634</v>
    <v>7248</v>
    <v>2000</v>
    <v>2460</v>
    <v>26</v>
    <v>221</v>
    <v>7651</v>
    <v>221</v>
    <v>livermorium</v>
    <v>4578</v>
    <v>221</v>
    <v>2395</v>
    <v>7652</v>
    <v>221</v>
    <v>livermorium</v>
    <v>7651</v>
    <v>Livermorium is a synthetic chemical element with the symbol Lv and has an atomic number of 116. It is an extremely radioactive element that has only been created in the laboratory and has not been observed in nature.</v>
    <v>element</v>
  </rv>
  <rv s="0">
    <v>1073742080</v>
    <v>tennessine</v>
    <v>wjson{"t":"e","d":"Element","e":"Tennessine"}</v>
    <v>en-US</v>
    <v>Atom</v>
  </rv>
  <rv s="1">
    <fb>117</fb>
    <v>26</v>
  </rv>
  <rv s="1">
    <fb>7.1</fb>
    <v>29</v>
  </rv>
  <rv s="0">
    <v>1073742080</v>
    <v>tennessine-291</v>
    <v>wjson{"t":"e","d":"Isotope","e":"Tennessine291"}</v>
    <v>en-US</v>
    <v>Atom</v>
  </rv>
  <rv s="0">
    <v>1073742080</v>
    <v>tennessine-292</v>
    <v>wjson{"t":"e","d":"Isotope","e":"Tennessine292"}</v>
    <v>en-US</v>
    <v>Atom</v>
  </rv>
  <rv s="0">
    <v>1073742080</v>
    <v>tennessine-293</v>
    <v>wjson{"t":"e","d":"Isotope","e":"Tennessine293"}</v>
    <v>en-US</v>
    <v>Atom</v>
  </rv>
  <rv s="0">
    <v>1073742080</v>
    <v>tennessine-294</v>
    <v>wjson{"t":"e","d":"Isotope","e":"Tennessine294"}</v>
    <v>en-US</v>
    <v>Atom</v>
  </rv>
  <rv s="2">
    <v>545</v>
  </rv>
  <rv s="4">
    <v>212</v>
    <v>10</v>
    <v>32</v>
    <v>1</v>
    <v>periodic table location</v>
  </rv>
  <rv s="59">
    <v>#VALUE!</v>
    <v>en-US</v>
    <v>wjson{"t":"e","d":"Element","e":"Tennessine"}</v>
    <v>1073742080</v>
    <v>1</v>
    <v>197</v>
    <v>204</v>
    <v>tennessine</v>
    <v>8</v>
    <v>200</v>
    <v>Atom</v>
    <v>10</v>
    <v>203</v>
    <v>24</v>
    <v>7645</v>
    <v>7655</v>
    <v>Ts</v>
    <v>p</v>
    <v>CAS87658-56-8</v>
    <v>221</v>
    <v>7656</v>
    <v>7634</v>
    <v>2010</v>
    <v>2517</v>
    <v>5416</v>
    <v>221</v>
    <v>7661</v>
    <v>221</v>
    <v>tennessine</v>
    <v>7655</v>
    <v>221</v>
    <v>2395</v>
    <v>7662</v>
    <v>221</v>
    <v>tennessine</v>
    <v>7661</v>
    <v>Tennessine is a synthetic chemical element with the symbol Ts and atomic number 117. It is the second–heaviest known element and the penultimate element of the 7th period of the periodic table.</v>
    <v>element</v>
  </rv>
  <rv s="0">
    <v>1073742080</v>
    <v>oganesson</v>
    <v>wjson{"t":"e","d":"Element","e":"Oganesson"}</v>
    <v>en-US</v>
    <v>Atom</v>
  </rv>
  <rv s="1">
    <fb>294</fb>
    <v>26</v>
  </rv>
  <rv s="1">
    <fb>4.9000000000000004</fb>
    <v>29</v>
  </rv>
  <rv s="0">
    <v>1073742080</v>
    <v>oganesson-293</v>
    <v>wjson{"t":"e","d":"Isotope","e":"Oganesson293"}</v>
    <v>en-US</v>
    <v>Atom</v>
  </rv>
  <rv s="2">
    <v>546</v>
  </rv>
  <rv s="4">
    <v>213</v>
    <v>10</v>
    <v>32</v>
    <v>1</v>
    <v>periodic table location</v>
  </rv>
  <rv s="57">
    <v>#VALUE!</v>
    <v>en-US</v>
    <v>wjson{"t":"e","d":"Element","e":"Oganesson"}</v>
    <v>1073742080</v>
    <v>1</v>
    <v>197</v>
    <v>199</v>
    <v>oganesson</v>
    <v>8</v>
    <v>200</v>
    <v>Atom</v>
    <v>10</v>
    <v>203</v>
    <v>24</v>
    <v>7665</v>
    <v>2698</v>
    <v>Og</v>
    <v>p</v>
    <v>CAS54144-19-3</v>
    <v>221</v>
    <v>7666</v>
    <v>7634</v>
    <v>7248</v>
    <v>2006</v>
    <v>222</v>
    <v>2293</v>
    <v>221</v>
    <v>7668</v>
    <v>221</v>
    <v>oganesson</v>
    <v>2698</v>
    <v>221</v>
    <v>2395</v>
    <v>7669</v>
    <v>221</v>
    <v>oganesson</v>
    <v>7668</v>
    <v>Oganesson is a synthetic chemical element with the symbol Og and atomic number 118.</v>
    <v>element</v>
  </rv>
  <rv s="0">
    <v>1073742080</v>
    <v>lanthanum</v>
    <v>wjson{"t":"e","d":"Element","e":"Lanthanum"}</v>
    <v>en-US</v>
    <v>Atom</v>
  </rv>
  <rv s="1">
    <fb>138.90547000000001</fb>
    <v>67</v>
  </rv>
  <rv s="1">
    <fb>3464</fb>
    <v>26</v>
  </rv>
  <rv s="1">
    <fb>207</fb>
    <v>26</v>
  </rv>
  <rv s="1">
    <fb>3.4000000000000011E-3</fb>
    <v>66</v>
  </rv>
  <rv s="1">
    <fb>6.1459999999999999</fb>
    <v>25</v>
  </rv>
  <rv s="0">
    <v>-1610612480</v>
    <v>Carl Gustaf Mosander</v>
    <v>wjson{"t":"e","d":"Person","e":"CarlGustafMosander::hn398"}</v>
    <v>en-US</v>
    <v>NotablePeople</v>
  </rv>
  <rv s="2">
    <v>547</v>
  </rv>
  <rv s="1">
    <fb>1600000</fb>
    <v>26</v>
  </rv>
  <rv s="1">
    <fb>1.1000000000000001</fb>
    <v>27</v>
  </rv>
  <rv s="3">
    <v>214</v>
    <v>10</v>
    <v>0</v>
    <v>image of lanthanum</v>
  </rv>
  <rv s="0">
    <v>1073742080</v>
    <v>lanthanum-117</v>
    <v>wjson{"t":"e","d":"Isotope","e":"Lanthanum117"}</v>
    <v>en-US</v>
    <v>Atom</v>
  </rv>
  <rv s="0">
    <v>1073742080</v>
    <v>lanthanum-118</v>
    <v>wjson{"t":"e","d":"Isotope","e":"Lanthanum118"}</v>
    <v>en-US</v>
    <v>Atom</v>
  </rv>
  <rv s="0">
    <v>1073742080</v>
    <v>lanthanum-119</v>
    <v>wjson{"t":"e","d":"Isotope","e":"Lanthanum119"}</v>
    <v>en-US</v>
    <v>Atom</v>
  </rv>
  <rv s="0">
    <v>1073742080</v>
    <v>lanthanum-120</v>
    <v>wjson{"t":"e","d":"Isotope","e":"Lanthanum120"}</v>
    <v>en-US</v>
    <v>Atom</v>
  </rv>
  <rv s="0">
    <v>1073742080</v>
    <v>lanthanum-121</v>
    <v>wjson{"t":"e","d":"Isotope","e":"Lanthanum121"}</v>
    <v>en-US</v>
    <v>Atom</v>
  </rv>
  <rv s="0">
    <v>1073742080</v>
    <v>lanthanum-122</v>
    <v>wjson{"t":"e","d":"Isotope","e":"Lanthanum122"}</v>
    <v>en-US</v>
    <v>Atom</v>
  </rv>
  <rv s="0">
    <v>1073742080</v>
    <v>lanthanum-123</v>
    <v>wjson{"t":"e","d":"Isotope","e":"Lanthanum123"}</v>
    <v>en-US</v>
    <v>Atom</v>
  </rv>
  <rv s="0">
    <v>1073742080</v>
    <v>lanthanum-124</v>
    <v>wjson{"t":"e","d":"Isotope","e":"Lanthanum124"}</v>
    <v>en-US</v>
    <v>Atom</v>
  </rv>
  <rv s="0">
    <v>1073742080</v>
    <v>lanthanum-125</v>
    <v>wjson{"t":"e","d":"Isotope","e":"Lanthanum125"}</v>
    <v>en-US</v>
    <v>Atom</v>
  </rv>
  <rv s="0">
    <v>1073742080</v>
    <v>lanthanum-126</v>
    <v>wjson{"t":"e","d":"Isotope","e":"Lanthanum126"}</v>
    <v>en-US</v>
    <v>Atom</v>
  </rv>
  <rv s="0">
    <v>1073742080</v>
    <v>lanthanum-127</v>
    <v>wjson{"t":"e","d":"Isotope","e":"Lanthanum127"}</v>
    <v>en-US</v>
    <v>Atom</v>
  </rv>
  <rv s="0">
    <v>1073742080</v>
    <v>lanthanum-128</v>
    <v>wjson{"t":"e","d":"Isotope","e":"Lanthanum128"}</v>
    <v>en-US</v>
    <v>Atom</v>
  </rv>
  <rv s="0">
    <v>1073742080</v>
    <v>lanthanum-129</v>
    <v>wjson{"t":"e","d":"Isotope","e":"Lanthanum129"}</v>
    <v>en-US</v>
    <v>Atom</v>
  </rv>
  <rv s="0">
    <v>1073742080</v>
    <v>lanthanum-130</v>
    <v>wjson{"t":"e","d":"Isotope","e":"Lanthanum130"}</v>
    <v>en-US</v>
    <v>Atom</v>
  </rv>
  <rv s="0">
    <v>1073742080</v>
    <v>lanthanum-131</v>
    <v>wjson{"t":"e","d":"Isotope","e":"Lanthanum131"}</v>
    <v>en-US</v>
    <v>Atom</v>
  </rv>
  <rv s="0">
    <v>1073742080</v>
    <v>lanthanum-132</v>
    <v>wjson{"t":"e","d":"Isotope","e":"Lanthanum132"}</v>
    <v>en-US</v>
    <v>Atom</v>
  </rv>
  <rv s="0">
    <v>1073742080</v>
    <v>lanthanum-133</v>
    <v>wjson{"t":"e","d":"Isotope","e":"Lanthanum133"}</v>
    <v>en-US</v>
    <v>Atom</v>
  </rv>
  <rv s="0">
    <v>1073742080</v>
    <v>lanthanum-134</v>
    <v>wjson{"t":"e","d":"Isotope","e":"Lanthanum134"}</v>
    <v>en-US</v>
    <v>Atom</v>
  </rv>
  <rv s="0">
    <v>1073742080</v>
    <v>lanthanum-135</v>
    <v>wjson{"t":"e","d":"Isotope","e":"Lanthanum135"}</v>
    <v>en-US</v>
    <v>Atom</v>
  </rv>
  <rv s="0">
    <v>1073742080</v>
    <v>lanthanum-136</v>
    <v>wjson{"t":"e","d":"Isotope","e":"Lanthanum136"}</v>
    <v>en-US</v>
    <v>Atom</v>
  </rv>
  <rv s="0">
    <v>1073742080</v>
    <v>lanthanum-137</v>
    <v>wjson{"t":"e","d":"Isotope","e":"Lanthanum137"}</v>
    <v>en-US</v>
    <v>Atom</v>
  </rv>
  <rv s="0">
    <v>1073742080</v>
    <v>lanthanum-138</v>
    <v>wjson{"t":"e","d":"Isotope","e":"Lanthanum138"}</v>
    <v>en-US</v>
    <v>Atom</v>
  </rv>
  <rv s="0">
    <v>1073742080</v>
    <v>lanthanum-139</v>
    <v>wjson{"t":"e","d":"Isotope","e":"Lanthanum139"}</v>
    <v>en-US</v>
    <v>Atom</v>
  </rv>
  <rv s="0">
    <v>1073742080</v>
    <v>lanthanum-140</v>
    <v>wjson{"t":"e","d":"Isotope","e":"Lanthanum140"}</v>
    <v>en-US</v>
    <v>Atom</v>
  </rv>
  <rv s="0">
    <v>1073742080</v>
    <v>lanthanum-141</v>
    <v>wjson{"t":"e","d":"Isotope","e":"Lanthanum141"}</v>
    <v>en-US</v>
    <v>Atom</v>
  </rv>
  <rv s="0">
    <v>1073742080</v>
    <v>lanthanum-142</v>
    <v>wjson{"t":"e","d":"Isotope","e":"Lanthanum142"}</v>
    <v>en-US</v>
    <v>Atom</v>
  </rv>
  <rv s="0">
    <v>1073742080</v>
    <v>lanthanum-143</v>
    <v>wjson{"t":"e","d":"Isotope","e":"Lanthanum143"}</v>
    <v>en-US</v>
    <v>Atom</v>
  </rv>
  <rv s="0">
    <v>1073742080</v>
    <v>lanthanum-144</v>
    <v>wjson{"t":"e","d":"Isotope","e":"Lanthanum144"}</v>
    <v>en-US</v>
    <v>Atom</v>
  </rv>
  <rv s="0">
    <v>1073742080</v>
    <v>lanthanum-145</v>
    <v>wjson{"t":"e","d":"Isotope","e":"Lanthanum145"}</v>
    <v>en-US</v>
    <v>Atom</v>
  </rv>
  <rv s="0">
    <v>1073742080</v>
    <v>lanthanum-146</v>
    <v>wjson{"t":"e","d":"Isotope","e":"Lanthanum146"}</v>
    <v>en-US</v>
    <v>Atom</v>
  </rv>
  <rv s="0">
    <v>1073742080</v>
    <v>lanthanum-147</v>
    <v>wjson{"t":"e","d":"Isotope","e":"Lanthanum147"}</v>
    <v>en-US</v>
    <v>Atom</v>
  </rv>
  <rv s="0">
    <v>1073742080</v>
    <v>lanthanum-148</v>
    <v>wjson{"t":"e","d":"Isotope","e":"Lanthanum148"}</v>
    <v>en-US</v>
    <v>Atom</v>
  </rv>
  <rv s="0">
    <v>1073742080</v>
    <v>lanthanum-149</v>
    <v>wjson{"t":"e","d":"Isotope","e":"Lanthanum149"}</v>
    <v>en-US</v>
    <v>Atom</v>
  </rv>
  <rv s="0">
    <v>1073742080</v>
    <v>lanthanum-150</v>
    <v>wjson{"t":"e","d":"Isotope","e":"Lanthanum150"}</v>
    <v>en-US</v>
    <v>Atom</v>
  </rv>
  <rv s="0">
    <v>1073742080</v>
    <v>lanthanum-151</v>
    <v>wjson{"t":"e","d":"Isotope","e":"Lanthanum151"}</v>
    <v>en-US</v>
    <v>Atom</v>
  </rv>
  <rv s="0">
    <v>1073742080</v>
    <v>lanthanum-152</v>
    <v>wjson{"t":"e","d":"Isotope","e":"Lanthanum152"}</v>
    <v>en-US</v>
    <v>Atom</v>
  </rv>
  <rv s="0">
    <v>1073742080</v>
    <v>lanthanum-153</v>
    <v>wjson{"t":"e","d":"Isotope","e":"Lanthanum153"}</v>
    <v>en-US</v>
    <v>Atom</v>
  </rv>
  <rv s="0">
    <v>1073742080</v>
    <v>lanthanum-154</v>
    <v>wjson{"t":"e","d":"Isotope","e":"Lanthanum154"}</v>
    <v>en-US</v>
    <v>Atom</v>
  </rv>
  <rv s="0">
    <v>1073742080</v>
    <v>lanthanum-155</v>
    <v>wjson{"t":"e","d":"Isotope","e":"Lanthanum155"}</v>
    <v>en-US</v>
    <v>Atom</v>
  </rv>
  <rv s="2">
    <v>548</v>
  </rv>
  <rv s="1">
    <fb>377.2</fb>
    <v>29</v>
  </rv>
  <rv s="1">
    <fb>1214.4000000000001</fb>
    <v>29</v>
  </rv>
  <rv s="2">
    <v>549</v>
  </rv>
  <rv s="1">
    <fb>1.0999999999999999E-8</fb>
    <v>30</v>
  </rv>
  <rv s="1">
    <fb>920</fb>
    <v>26</v>
  </rv>
  <rv s="1">
    <fb>2.8000000000001819E-5</fb>
    <v>70</v>
  </rv>
  <rv s="1">
    <fb>1.5280000000000001E-9</fb>
    <v>33</v>
  </rv>
  <rv s="1">
    <fb>3.4000000000000001E-10</fb>
    <v>30</v>
  </rv>
  <rv s="4">
    <v>215</v>
    <v>10</v>
    <v>32</v>
    <v>1</v>
    <v>periodic table location</v>
  </rv>
  <rv s="1">
    <fb>6.1000000000000941E-7</fb>
    <v>33</v>
  </rv>
  <rv s="2">
    <v>550</v>
  </rv>
  <rv s="2">
    <v>551</v>
  </rv>
  <rv s="1">
    <fb>6.7610000000000012E-5</fb>
    <v>75</v>
  </rv>
  <rv s="60">
    <v>#VALUE!</v>
    <v>en-US</v>
    <v>wjson{"t":"e","d":"Element","e":"Lanthanum"}</v>
    <v>1073742080</v>
    <v>1</v>
    <v>205</v>
    <v>206</v>
    <v>lanthanum</v>
    <v>8</v>
    <v>9</v>
    <v>Atom</v>
    <v>10</v>
    <v>207</v>
    <v>24</v>
    <v>7672</v>
    <v>2510</v>
    <v>La</v>
    <v>f</v>
    <v>7673</v>
    <v>CAS7439-91-0</v>
    <v>7674</v>
    <v>7675</v>
    <v>7676</v>
    <v>7678</v>
    <v>2211</v>
    <v>1839</v>
    <v>7679</v>
    <v>2451</v>
    <v>7680</v>
    <v>7681</v>
    <v>16</v>
    <v>7721</v>
    <v>27</v>
    <v>7724</v>
    <v>7725</v>
    <v>7726</v>
    <v>7727</v>
    <v>7728</v>
    <v>lanthanum</v>
    <v>2510</v>
    <v>7729</v>
    <v>2349</v>
    <v>7730</v>
    <v>7731</v>
    <v>2337</v>
    <v>7732</v>
    <v>lanthanum</v>
    <v>2337</v>
    <v>7733</v>
    <v>2201</v>
    <v>7734</v>
    <v>Lanthanum is a chemical element with the symbol La and atomic number 57. It is a soft, ductile, silvery–white metal that tarnishes slowly when exposed to air and is soft enough to be cut with a knife.</v>
    <v>element</v>
  </rv>
  <rv s="0">
    <v>1073742080</v>
    <v>cerium</v>
    <v>wjson{"t":"e","d":"Element","e":"Cerium"}</v>
    <v>en-US</v>
    <v>Atom</v>
  </rv>
  <rv s="1">
    <fb>140.11600000000001</fb>
    <v>25</v>
  </rv>
  <rv s="1">
    <fb>3360</fb>
    <v>26</v>
  </rv>
  <rv s="1">
    <fb>204</fb>
    <v>26</v>
  </rv>
  <rv s="1">
    <fb>6.6890000000000001</fb>
    <v>25</v>
  </rv>
  <rv s="0">
    <v>-1610612480</v>
    <v>Wilhelm Hisinger</v>
    <v>wjson{"t":"e","d":"Person","e":"WilhelmHisinger::gzd9p"}</v>
    <v>en-US</v>
    <v>NotablePeople</v>
  </rv>
  <rv s="0">
    <v>-1610612480</v>
    <v>William Francis Hillebrand</v>
    <v>wjson{"t":"e","d":"Person","e":"WilliamFrancisHillebrand::t3323"}</v>
    <v>en-US</v>
    <v>NotablePeople</v>
  </rv>
  <rv s="0">
    <v>-1610612480</v>
    <v>Thomas H. Norton</v>
    <v>wjson{"t":"e","d":"Person","e":"ThomasHNorton::r52g2"}</v>
    <v>en-US</v>
    <v>NotablePeople</v>
  </rv>
  <rv s="2">
    <v>552</v>
  </rv>
  <rv s="2">
    <v>553</v>
  </rv>
  <rv s="1">
    <fb>1400000</fb>
    <v>26</v>
  </rv>
  <rv s="1">
    <fb>1.1200000000000001</fb>
    <v>27</v>
  </rv>
  <rv s="3">
    <v>216</v>
    <v>10</v>
    <v>0</v>
    <v>image of cerium</v>
  </rv>
  <rv s="0">
    <v>1073742080</v>
    <v>cerium-119</v>
    <v>wjson{"t":"e","d":"Isotope","e":"Cerium119"}</v>
    <v>en-US</v>
    <v>Atom</v>
  </rv>
  <rv s="0">
    <v>1073742080</v>
    <v>cerium-120</v>
    <v>wjson{"t":"e","d":"Isotope","e":"Cerium120"}</v>
    <v>en-US</v>
    <v>Atom</v>
  </rv>
  <rv s="0">
    <v>1073742080</v>
    <v>cerium-121</v>
    <v>wjson{"t":"e","d":"Isotope","e":"Cerium121"}</v>
    <v>en-US</v>
    <v>Atom</v>
  </rv>
  <rv s="0">
    <v>1073742080</v>
    <v>cerium-122</v>
    <v>wjson{"t":"e","d":"Isotope","e":"Cerium122"}</v>
    <v>en-US</v>
    <v>Atom</v>
  </rv>
  <rv s="0">
    <v>1073742080</v>
    <v>cerium-123</v>
    <v>wjson{"t":"e","d":"Isotope","e":"Cerium123"}</v>
    <v>en-US</v>
    <v>Atom</v>
  </rv>
  <rv s="0">
    <v>1073742080</v>
    <v>cerium-124</v>
    <v>wjson{"t":"e","d":"Isotope","e":"Cerium124"}</v>
    <v>en-US</v>
    <v>Atom</v>
  </rv>
  <rv s="0">
    <v>1073742080</v>
    <v>cerium-125</v>
    <v>wjson{"t":"e","d":"Isotope","e":"Cerium125"}</v>
    <v>en-US</v>
    <v>Atom</v>
  </rv>
  <rv s="0">
    <v>1073742080</v>
    <v>cerium-126</v>
    <v>wjson{"t":"e","d":"Isotope","e":"Cerium126"}</v>
    <v>en-US</v>
    <v>Atom</v>
  </rv>
  <rv s="0">
    <v>1073742080</v>
    <v>cerium-127</v>
    <v>wjson{"t":"e","d":"Isotope","e":"Cerium127"}</v>
    <v>en-US</v>
    <v>Atom</v>
  </rv>
  <rv s="0">
    <v>1073742080</v>
    <v>cerium-128</v>
    <v>wjson{"t":"e","d":"Isotope","e":"Cerium128"}</v>
    <v>en-US</v>
    <v>Atom</v>
  </rv>
  <rv s="0">
    <v>1073742080</v>
    <v>cerium-129</v>
    <v>wjson{"t":"e","d":"Isotope","e":"Cerium129"}</v>
    <v>en-US</v>
    <v>Atom</v>
  </rv>
  <rv s="0">
    <v>1073742080</v>
    <v>cerium-130</v>
    <v>wjson{"t":"e","d":"Isotope","e":"Cerium130"}</v>
    <v>en-US</v>
    <v>Atom</v>
  </rv>
  <rv s="0">
    <v>1073742080</v>
    <v>cerium-131</v>
    <v>wjson{"t":"e","d":"Isotope","e":"Cerium131"}</v>
    <v>en-US</v>
    <v>Atom</v>
  </rv>
  <rv s="0">
    <v>1073742080</v>
    <v>cerium-132</v>
    <v>wjson{"t":"e","d":"Isotope","e":"Cerium132"}</v>
    <v>en-US</v>
    <v>Atom</v>
  </rv>
  <rv s="0">
    <v>1073742080</v>
    <v>cerium-133</v>
    <v>wjson{"t":"e","d":"Isotope","e":"Cerium133"}</v>
    <v>en-US</v>
    <v>Atom</v>
  </rv>
  <rv s="0">
    <v>1073742080</v>
    <v>cerium-134</v>
    <v>wjson{"t":"e","d":"Isotope","e":"Cerium134"}</v>
    <v>en-US</v>
    <v>Atom</v>
  </rv>
  <rv s="0">
    <v>1073742080</v>
    <v>cerium-135</v>
    <v>wjson{"t":"e","d":"Isotope","e":"Cerium135"}</v>
    <v>en-US</v>
    <v>Atom</v>
  </rv>
  <rv s="0">
    <v>1073742080</v>
    <v>cerium-136</v>
    <v>wjson{"t":"e","d":"Isotope","e":"Cerium136"}</v>
    <v>en-US</v>
    <v>Atom</v>
  </rv>
  <rv s="0">
    <v>1073742080</v>
    <v>cerium-137</v>
    <v>wjson{"t":"e","d":"Isotope","e":"Cerium137"}</v>
    <v>en-US</v>
    <v>Atom</v>
  </rv>
  <rv s="0">
    <v>1073742080</v>
    <v>cerium-138</v>
    <v>wjson{"t":"e","d":"Isotope","e":"Cerium138"}</v>
    <v>en-US</v>
    <v>Atom</v>
  </rv>
  <rv s="0">
    <v>1073742080</v>
    <v>cerium-139</v>
    <v>wjson{"t":"e","d":"Isotope","e":"Cerium139"}</v>
    <v>en-US</v>
    <v>Atom</v>
  </rv>
  <rv s="0">
    <v>1073742080</v>
    <v>cerium-140</v>
    <v>wjson{"t":"e","d":"Isotope","e":"Cerium140"}</v>
    <v>en-US</v>
    <v>Atom</v>
  </rv>
  <rv s="0">
    <v>1073742080</v>
    <v>cerium-141</v>
    <v>wjson{"t":"e","d":"Isotope","e":"Cerium141"}</v>
    <v>en-US</v>
    <v>Atom</v>
  </rv>
  <rv s="0">
    <v>1073742080</v>
    <v>cerium-142</v>
    <v>wjson{"t":"e","d":"Isotope","e":"Cerium142"}</v>
    <v>en-US</v>
    <v>Atom</v>
  </rv>
  <rv s="0">
    <v>1073742080</v>
    <v>cerium-143</v>
    <v>wjson{"t":"e","d":"Isotope","e":"Cerium143"}</v>
    <v>en-US</v>
    <v>Atom</v>
  </rv>
  <rv s="0">
    <v>1073742080</v>
    <v>cerium-144</v>
    <v>wjson{"t":"e","d":"Isotope","e":"Cerium144"}</v>
    <v>en-US</v>
    <v>Atom</v>
  </rv>
  <rv s="0">
    <v>1073742080</v>
    <v>cerium-145</v>
    <v>wjson{"t":"e","d":"Isotope","e":"Cerium145"}</v>
    <v>en-US</v>
    <v>Atom</v>
  </rv>
  <rv s="0">
    <v>1073742080</v>
    <v>cerium-146</v>
    <v>wjson{"t":"e","d":"Isotope","e":"Cerium146"}</v>
    <v>en-US</v>
    <v>Atom</v>
  </rv>
  <rv s="0">
    <v>1073742080</v>
    <v>cerium-147</v>
    <v>wjson{"t":"e","d":"Isotope","e":"Cerium147"}</v>
    <v>en-US</v>
    <v>Atom</v>
  </rv>
  <rv s="0">
    <v>1073742080</v>
    <v>cerium-148</v>
    <v>wjson{"t":"e","d":"Isotope","e":"Cerium148"}</v>
    <v>en-US</v>
    <v>Atom</v>
  </rv>
  <rv s="0">
    <v>1073742080</v>
    <v>cerium-149</v>
    <v>wjson{"t":"e","d":"Isotope","e":"Cerium149"}</v>
    <v>en-US</v>
    <v>Atom</v>
  </rv>
  <rv s="0">
    <v>1073742080</v>
    <v>cerium-150</v>
    <v>wjson{"t":"e","d":"Isotope","e":"Cerium150"}</v>
    <v>en-US</v>
    <v>Atom</v>
  </rv>
  <rv s="0">
    <v>1073742080</v>
    <v>cerium-151</v>
    <v>wjson{"t":"e","d":"Isotope","e":"Cerium151"}</v>
    <v>en-US</v>
    <v>Atom</v>
  </rv>
  <rv s="0">
    <v>1073742080</v>
    <v>cerium-152</v>
    <v>wjson{"t":"e","d":"Isotope","e":"Cerium152"}</v>
    <v>en-US</v>
    <v>Atom</v>
  </rv>
  <rv s="0">
    <v>1073742080</v>
    <v>cerium-153</v>
    <v>wjson{"t":"e","d":"Isotope","e":"Cerium153"}</v>
    <v>en-US</v>
    <v>Atom</v>
  </rv>
  <rv s="0">
    <v>1073742080</v>
    <v>cerium-154</v>
    <v>wjson{"t":"e","d":"Isotope","e":"Cerium154"}</v>
    <v>en-US</v>
    <v>Atom</v>
  </rv>
  <rv s="0">
    <v>1073742080</v>
    <v>cerium-155</v>
    <v>wjson{"t":"e","d":"Isotope","e":"Cerium155"}</v>
    <v>en-US</v>
    <v>Atom</v>
  </rv>
  <rv s="0">
    <v>1073742080</v>
    <v>cerium-156</v>
    <v>wjson{"t":"e","d":"Isotope","e":"Cerium156"}</v>
    <v>en-US</v>
    <v>Atom</v>
  </rv>
  <rv s="0">
    <v>1073742080</v>
    <v>cerium-157</v>
    <v>wjson{"t":"e","d":"Isotope","e":"Cerium157"}</v>
    <v>en-US</v>
    <v>Atom</v>
  </rv>
  <rv s="2">
    <v>554</v>
  </rv>
  <rv s="1">
    <fb>362</fb>
    <v>26</v>
  </rv>
  <rv s="1">
    <fb>599</fb>
    <v>26</v>
  </rv>
  <rv s="2">
    <v>555</v>
  </rv>
  <rv s="1">
    <fb>2.2000000000000001E-7</fb>
    <v>30</v>
  </rv>
  <rv s="1">
    <fb>798</fb>
    <v>26</v>
  </rv>
  <rv s="1">
    <fb>7.4999999999999113E-5</fb>
    <v>70</v>
  </rv>
  <rv s="1">
    <fb>3.0826000000000001E-8</fb>
    <v>33</v>
  </rv>
  <rv s="1">
    <fb>1.2E-10</fb>
    <v>30</v>
  </rv>
  <rv s="4">
    <v>217</v>
    <v>10</v>
    <v>32</v>
    <v>1</v>
    <v>periodic table location</v>
  </rv>
  <rv s="1">
    <fb>7.399999999999963E-7</fb>
    <v>33</v>
  </rv>
  <rv s="2">
    <v>556</v>
  </rv>
  <rv s="2">
    <v>557</v>
  </rv>
  <rv s="1">
    <fb>1.4716E-3</fb>
    <v>28</v>
  </rv>
  <rv s="60">
    <v>#VALUE!</v>
    <v>en-US</v>
    <v>wjson{"t":"e","d":"Element","e":"Cerium"}</v>
    <v>1073742080</v>
    <v>1</v>
    <v>205</v>
    <v>206</v>
    <v>cerium</v>
    <v>8</v>
    <v>9</v>
    <v>Atom</v>
    <v>10</v>
    <v>207</v>
    <v>24</v>
    <v>7737</v>
    <v>2559</v>
    <v>Ce</v>
    <v>f</v>
    <v>7738</v>
    <v>CAS7440-45-1</v>
    <v>7739</v>
    <v>2743</v>
    <v>7740</v>
    <v>7744</v>
    <v>7745</v>
    <v>1803</v>
    <v>7746</v>
    <v>5416</v>
    <v>7747</v>
    <v>7748</v>
    <v>16</v>
    <v>7788</v>
    <v>27</v>
    <v>7791</v>
    <v>7792</v>
    <v>7793</v>
    <v>7794</v>
    <v>7795</v>
    <v>cerium</v>
    <v>2559</v>
    <v>7796</v>
    <v>2349</v>
    <v>7797</v>
    <v>7798</v>
    <v>4925</v>
    <v>7799</v>
    <v>cerium</v>
    <v>4329</v>
    <v>7800</v>
    <v>2247</v>
    <v>7801</v>
    <v>Cerium is a chemical element with the symbol Ce and atomic number 58. Cerium is a soft, ductile, and silvery–white metal that tarnishes when exposed to air, and it is soft enough to be cut with a knife.</v>
    <v>element</v>
  </rv>
  <rv s="0">
    <v>1073742080</v>
    <v>praseodymium</v>
    <v>wjson{"t":"e","d":"Element","e":"Praseodymium"}</v>
    <v>en-US</v>
    <v>Atom</v>
  </rv>
  <rv s="1">
    <fb>140.90765999999999</fb>
    <v>67</v>
  </rv>
  <rv s="1">
    <fb>247</fb>
    <v>26</v>
  </rv>
  <rv s="1">
    <fb>3290</fb>
    <v>26</v>
  </rv>
  <rv s="1">
    <fb>6.64</fb>
    <v>25</v>
  </rv>
  <rv s="0">
    <v>-1610612480</v>
    <v>Baron Carl Auer von Welsbach</v>
    <v>wjson{"t":"e","d":"Person","e":"BaronCarlAuerVonWelsbach::zhtw4"}</v>
    <v>en-US</v>
    <v>NotablePeople</v>
  </rv>
  <rv s="2">
    <v>558</v>
  </rv>
  <rv s="2">
    <v>559</v>
  </rv>
  <rv s="1">
    <fb>1.1299999999999999</fb>
    <v>27</v>
  </rv>
  <rv s="3">
    <v>218</v>
    <v>10</v>
    <v>0</v>
    <v>image of praseodymium</v>
  </rv>
  <rv s="0">
    <v>1073742080</v>
    <v>praseodymium-121</v>
    <v>wjson{"t":"e","d":"Isotope","e":"Praseodymium121"}</v>
    <v>en-US</v>
    <v>Atom</v>
  </rv>
  <rv s="0">
    <v>1073742080</v>
    <v>praseodymium-122</v>
    <v>wjson{"t":"e","d":"Isotope","e":"Praseodymium122"}</v>
    <v>en-US</v>
    <v>Atom</v>
  </rv>
  <rv s="0">
    <v>1073742080</v>
    <v>praseodymium-123</v>
    <v>wjson{"t":"e","d":"Isotope","e":"Praseodymium123"}</v>
    <v>en-US</v>
    <v>Atom</v>
  </rv>
  <rv s="0">
    <v>1073742080</v>
    <v>praseodymium-124</v>
    <v>wjson{"t":"e","d":"Isotope","e":"Praseodymium124"}</v>
    <v>en-US</v>
    <v>Atom</v>
  </rv>
  <rv s="0">
    <v>1073742080</v>
    <v>praseodymium-125</v>
    <v>wjson{"t":"e","d":"Isotope","e":"Praseodymium125"}</v>
    <v>en-US</v>
    <v>Atom</v>
  </rv>
  <rv s="0">
    <v>1073742080</v>
    <v>praseodymium-126</v>
    <v>wjson{"t":"e","d":"Isotope","e":"Praseodymium126"}</v>
    <v>en-US</v>
    <v>Atom</v>
  </rv>
  <rv s="0">
    <v>1073742080</v>
    <v>praseodymium-127</v>
    <v>wjson{"t":"e","d":"Isotope","e":"Praseodymium127"}</v>
    <v>en-US</v>
    <v>Atom</v>
  </rv>
  <rv s="0">
    <v>1073742080</v>
    <v>praseodymium-128</v>
    <v>wjson{"t":"e","d":"Isotope","e":"Praseodymium128"}</v>
    <v>en-US</v>
    <v>Atom</v>
  </rv>
  <rv s="0">
    <v>1073742080</v>
    <v>praseodymium-129</v>
    <v>wjson{"t":"e","d":"Isotope","e":"Praseodymium129"}</v>
    <v>en-US</v>
    <v>Atom</v>
  </rv>
  <rv s="0">
    <v>1073742080</v>
    <v>praseodymium-130</v>
    <v>wjson{"t":"e","d":"Isotope","e":"Praseodymium130"}</v>
    <v>en-US</v>
    <v>Atom</v>
  </rv>
  <rv s="0">
    <v>1073742080</v>
    <v>praseodymium-131</v>
    <v>wjson{"t":"e","d":"Isotope","e":"Praseodymium131"}</v>
    <v>en-US</v>
    <v>Atom</v>
  </rv>
  <rv s="0">
    <v>1073742080</v>
    <v>praseodymium-132</v>
    <v>wjson{"t":"e","d":"Isotope","e":"Praseodymium132"}</v>
    <v>en-US</v>
    <v>Atom</v>
  </rv>
  <rv s="0">
    <v>1073742080</v>
    <v>praseodymium-133</v>
    <v>wjson{"t":"e","d":"Isotope","e":"Praseodymium133"}</v>
    <v>en-US</v>
    <v>Atom</v>
  </rv>
  <rv s="0">
    <v>1073742080</v>
    <v>praseodymium-134</v>
    <v>wjson{"t":"e","d":"Isotope","e":"Praseodymium134"}</v>
    <v>en-US</v>
    <v>Atom</v>
  </rv>
  <rv s="0">
    <v>1073742080</v>
    <v>praseodymium-135</v>
    <v>wjson{"t":"e","d":"Isotope","e":"Praseodymium135"}</v>
    <v>en-US</v>
    <v>Atom</v>
  </rv>
  <rv s="0">
    <v>1073742080</v>
    <v>praseodymium-136</v>
    <v>wjson{"t":"e","d":"Isotope","e":"Praseodymium136"}</v>
    <v>en-US</v>
    <v>Atom</v>
  </rv>
  <rv s="0">
    <v>1073742080</v>
    <v>praseodymium-137</v>
    <v>wjson{"t":"e","d":"Isotope","e":"Praseodymium137"}</v>
    <v>en-US</v>
    <v>Atom</v>
  </rv>
  <rv s="0">
    <v>1073742080</v>
    <v>praseodymium-138</v>
    <v>wjson{"t":"e","d":"Isotope","e":"Praseodymium138"}</v>
    <v>en-US</v>
    <v>Atom</v>
  </rv>
  <rv s="0">
    <v>1073742080</v>
    <v>praseodymium-139</v>
    <v>wjson{"t":"e","d":"Isotope","e":"Praseodymium139"}</v>
    <v>en-US</v>
    <v>Atom</v>
  </rv>
  <rv s="0">
    <v>1073742080</v>
    <v>praseodymium-140</v>
    <v>wjson{"t":"e","d":"Isotope","e":"Praseodymium140"}</v>
    <v>en-US</v>
    <v>Atom</v>
  </rv>
  <rv s="0">
    <v>1073742080</v>
    <v>praseodymium-141</v>
    <v>wjson{"t":"e","d":"Isotope","e":"Praseodymium141"}</v>
    <v>en-US</v>
    <v>Atom</v>
  </rv>
  <rv s="0">
    <v>1073742080</v>
    <v>praseodymium-142</v>
    <v>wjson{"t":"e","d":"Isotope","e":"Praseodymium142"}</v>
    <v>en-US</v>
    <v>Atom</v>
  </rv>
  <rv s="0">
    <v>1073742080</v>
    <v>praseodymium-143</v>
    <v>wjson{"t":"e","d":"Isotope","e":"Praseodymium143"}</v>
    <v>en-US</v>
    <v>Atom</v>
  </rv>
  <rv s="0">
    <v>1073742080</v>
    <v>praseodymium-144</v>
    <v>wjson{"t":"e","d":"Isotope","e":"Praseodymium144"}</v>
    <v>en-US</v>
    <v>Atom</v>
  </rv>
  <rv s="0">
    <v>1073742080</v>
    <v>praseodymium-145</v>
    <v>wjson{"t":"e","d":"Isotope","e":"Praseodymium145"}</v>
    <v>en-US</v>
    <v>Atom</v>
  </rv>
  <rv s="0">
    <v>1073742080</v>
    <v>praseodymium-146</v>
    <v>wjson{"t":"e","d":"Isotope","e":"Praseodymium146"}</v>
    <v>en-US</v>
    <v>Atom</v>
  </rv>
  <rv s="0">
    <v>1073742080</v>
    <v>praseodymium-147</v>
    <v>wjson{"t":"e","d":"Isotope","e":"Praseodymium147"}</v>
    <v>en-US</v>
    <v>Atom</v>
  </rv>
  <rv s="0">
    <v>1073742080</v>
    <v>praseodymium-148</v>
    <v>wjson{"t":"e","d":"Isotope","e":"Praseodymium148"}</v>
    <v>en-US</v>
    <v>Atom</v>
  </rv>
  <rv s="0">
    <v>1073742080</v>
    <v>praseodymium-149</v>
    <v>wjson{"t":"e","d":"Isotope","e":"Praseodymium149"}</v>
    <v>en-US</v>
    <v>Atom</v>
  </rv>
  <rv s="0">
    <v>1073742080</v>
    <v>praseodymium-150</v>
    <v>wjson{"t":"e","d":"Isotope","e":"Praseodymium150"}</v>
    <v>en-US</v>
    <v>Atom</v>
  </rv>
  <rv s="0">
    <v>1073742080</v>
    <v>praseodymium-151</v>
    <v>wjson{"t":"e","d":"Isotope","e":"Praseodymium151"}</v>
    <v>en-US</v>
    <v>Atom</v>
  </rv>
  <rv s="0">
    <v>1073742080</v>
    <v>praseodymium-152</v>
    <v>wjson{"t":"e","d":"Isotope","e":"Praseodymium152"}</v>
    <v>en-US</v>
    <v>Atom</v>
  </rv>
  <rv s="0">
    <v>1073742080</v>
    <v>praseodymium-153</v>
    <v>wjson{"t":"e","d":"Isotope","e":"Praseodymium153"}</v>
    <v>en-US</v>
    <v>Atom</v>
  </rv>
  <rv s="0">
    <v>1073742080</v>
    <v>praseodymium-154</v>
    <v>wjson{"t":"e","d":"Isotope","e":"Praseodymium154"}</v>
    <v>en-US</v>
    <v>Atom</v>
  </rv>
  <rv s="0">
    <v>1073742080</v>
    <v>praseodymium-155</v>
    <v>wjson{"t":"e","d":"Isotope","e":"Praseodymium155"}</v>
    <v>en-US</v>
    <v>Atom</v>
  </rv>
  <rv s="0">
    <v>1073742080</v>
    <v>praseodymium-156</v>
    <v>wjson{"t":"e","d":"Isotope","e":"Praseodymium156"}</v>
    <v>en-US</v>
    <v>Atom</v>
  </rv>
  <rv s="0">
    <v>1073742080</v>
    <v>praseodymium-157</v>
    <v>wjson{"t":"e","d":"Isotope","e":"Praseodymium157"}</v>
    <v>en-US</v>
    <v>Atom</v>
  </rv>
  <rv s="0">
    <v>1073742080</v>
    <v>praseodymium-158</v>
    <v>wjson{"t":"e","d":"Isotope","e":"Praseodymium158"}</v>
    <v>en-US</v>
    <v>Atom</v>
  </rv>
  <rv s="0">
    <v>1073742080</v>
    <v>praseodymium-159</v>
    <v>wjson{"t":"e","d":"Isotope","e":"Praseodymium159"}</v>
    <v>en-US</v>
    <v>Atom</v>
  </rv>
  <rv s="2">
    <v>560</v>
  </rv>
  <rv s="1">
    <fb>367.25</fb>
    <v>27</v>
  </rv>
  <rv s="1">
    <fb>1183.54</fb>
    <v>27</v>
  </rv>
  <rv s="2">
    <v>561</v>
  </rv>
  <rv s="1">
    <fb>4.2300000000000002E-7</fb>
    <v>30</v>
  </rv>
  <rv s="1">
    <fb>931</fb>
    <v>26</v>
  </rv>
  <rv s="1">
    <fb>9.800000000002515E-6</fb>
    <v>28</v>
  </rv>
  <rv s="1">
    <fb>5.9604000000000002E-8</fb>
    <v>33</v>
  </rv>
  <rv s="4">
    <v>219</v>
    <v>10</v>
    <v>32</v>
    <v>1</v>
    <v>periodic table location</v>
  </rv>
  <rv s="1">
    <fb>7.0000000000001701E-7</fb>
    <v>33</v>
  </rv>
  <rv s="2">
    <v>562</v>
  </rv>
  <rv s="2">
    <v>563</v>
  </rv>
  <rv s="1">
    <fb>2.8086999999999999E-3</fb>
    <v>28</v>
  </rv>
  <rv s="61">
    <v>#VALUE!</v>
    <v>en-US</v>
    <v>wjson{"t":"e","d":"Element","e":"Praseodymium"}</v>
    <v>1073742080</v>
    <v>1</v>
    <v>208</v>
    <v>209</v>
    <v>praseodymium</v>
    <v>8</v>
    <v>9</v>
    <v>Atom</v>
    <v>10</v>
    <v>130</v>
    <v>24</v>
    <v>7804</v>
    <v>4515</v>
    <v>7805</v>
    <v>Pr</v>
    <v>f</v>
    <v>7806</v>
    <v>CAS7440-10-0</v>
    <v>3026</v>
    <v>2297</v>
    <v>7807</v>
    <v>7809</v>
    <v>7810</v>
    <v>1885</v>
    <v>7746</v>
    <v>5416</v>
    <v>7811</v>
    <v>7812</v>
    <v>16</v>
    <v>7852</v>
    <v>27</v>
    <v>7855</v>
    <v>7856</v>
    <v>7857</v>
    <v>7858</v>
    <v>7859</v>
    <v>praseodymium</v>
    <v>4515</v>
    <v>2282</v>
    <v>2349</v>
    <v>7860</v>
    <v>7861</v>
    <v>3220</v>
    <v>7862</v>
    <v>praseodymium</v>
    <v>2337</v>
    <v>7863</v>
    <v>2247</v>
    <v>7864</v>
    <v>Praseodymium is a chemical element with the symbol Pr and atomic number 59. It is the third member of the lanthanide series and is traditionally considered to be one of the rare–earth metals.</v>
    <v>element</v>
  </rv>
  <rv s="0">
    <v>1073742080</v>
    <v>neodymium</v>
    <v>wjson{"t":"e","d":"Element","e":"Neodymium"}</v>
    <v>en-US</v>
    <v>Atom</v>
  </rv>
  <rv s="1">
    <fb>144.24199999999999</fb>
    <v>25</v>
  </rv>
  <rv s="1">
    <fb>3100</fb>
    <v>26</v>
  </rv>
  <rv s="1">
    <fb>201</fb>
    <v>26</v>
  </rv>
  <rv s="1">
    <fb>7.01</fb>
    <v>25</v>
  </rv>
  <rv s="1">
    <fb>1.1399999999999999</fb>
    <v>27</v>
  </rv>
  <rv s="3">
    <v>220</v>
    <v>10</v>
    <v>0</v>
    <v>image of neodymium</v>
  </rv>
  <rv s="0">
    <v>1073742080</v>
    <v>neodymium-124</v>
    <v>wjson{"t":"e","d":"Isotope","e":"Neodymium124"}</v>
    <v>en-US</v>
    <v>Atom</v>
  </rv>
  <rv s="0">
    <v>1073742080</v>
    <v>neodymium-125</v>
    <v>wjson{"t":"e","d":"Isotope","e":"Neodymium125"}</v>
    <v>en-US</v>
    <v>Atom</v>
  </rv>
  <rv s="0">
    <v>1073742080</v>
    <v>neodymium-126</v>
    <v>wjson{"t":"e","d":"Isotope","e":"Neodymium126"}</v>
    <v>en-US</v>
    <v>Atom</v>
  </rv>
  <rv s="0">
    <v>1073742080</v>
    <v>neodymium-127</v>
    <v>wjson{"t":"e","d":"Isotope","e":"Neodymium127"}</v>
    <v>en-US</v>
    <v>Atom</v>
  </rv>
  <rv s="0">
    <v>1073742080</v>
    <v>neodymium-128</v>
    <v>wjson{"t":"e","d":"Isotope","e":"Neodymium128"}</v>
    <v>en-US</v>
    <v>Atom</v>
  </rv>
  <rv s="0">
    <v>1073742080</v>
    <v>neodymium-129</v>
    <v>wjson{"t":"e","d":"Isotope","e":"Neodymium129"}</v>
    <v>en-US</v>
    <v>Atom</v>
  </rv>
  <rv s="0">
    <v>1073742080</v>
    <v>neodymium-130</v>
    <v>wjson{"t":"e","d":"Isotope","e":"Neodymium130"}</v>
    <v>en-US</v>
    <v>Atom</v>
  </rv>
  <rv s="0">
    <v>1073742080</v>
    <v>neodymium-131</v>
    <v>wjson{"t":"e","d":"Isotope","e":"Neodymium131"}</v>
    <v>en-US</v>
    <v>Atom</v>
  </rv>
  <rv s="0">
    <v>1073742080</v>
    <v>neodymium-132</v>
    <v>wjson{"t":"e","d":"Isotope","e":"Neodymium132"}</v>
    <v>en-US</v>
    <v>Atom</v>
  </rv>
  <rv s="0">
    <v>1073742080</v>
    <v>neodymium-133</v>
    <v>wjson{"t":"e","d":"Isotope","e":"Neodymium133"}</v>
    <v>en-US</v>
    <v>Atom</v>
  </rv>
  <rv s="0">
    <v>1073742080</v>
    <v>neodymium-134</v>
    <v>wjson{"t":"e","d":"Isotope","e":"Neodymium134"}</v>
    <v>en-US</v>
    <v>Atom</v>
  </rv>
  <rv s="0">
    <v>1073742080</v>
    <v>neodymium-135</v>
    <v>wjson{"t":"e","d":"Isotope","e":"Neodymium135"}</v>
    <v>en-US</v>
    <v>Atom</v>
  </rv>
  <rv s="0">
    <v>1073742080</v>
    <v>neodymium-136</v>
    <v>wjson{"t":"e","d":"Isotope","e":"Neodymium136"}</v>
    <v>en-US</v>
    <v>Atom</v>
  </rv>
  <rv s="0">
    <v>1073742080</v>
    <v>neodymium-137</v>
    <v>wjson{"t":"e","d":"Isotope","e":"Neodymium137"}</v>
    <v>en-US</v>
    <v>Atom</v>
  </rv>
  <rv s="0">
    <v>1073742080</v>
    <v>neodymium-138</v>
    <v>wjson{"t":"e","d":"Isotope","e":"Neodymium138"}</v>
    <v>en-US</v>
    <v>Atom</v>
  </rv>
  <rv s="0">
    <v>1073742080</v>
    <v>neodymium-139</v>
    <v>wjson{"t":"e","d":"Isotope","e":"Neodymium139"}</v>
    <v>en-US</v>
    <v>Atom</v>
  </rv>
  <rv s="0">
    <v>1073742080</v>
    <v>neodymium-140</v>
    <v>wjson{"t":"e","d":"Isotope","e":"Neodymium140"}</v>
    <v>en-US</v>
    <v>Atom</v>
  </rv>
  <rv s="0">
    <v>1073742080</v>
    <v>neodymium-141</v>
    <v>wjson{"t":"e","d":"Isotope","e":"Neodymium141"}</v>
    <v>en-US</v>
    <v>Atom</v>
  </rv>
  <rv s="0">
    <v>1073742080</v>
    <v>neodymium-142</v>
    <v>wjson{"t":"e","d":"Isotope","e":"Neodymium142"}</v>
    <v>en-US</v>
    <v>Atom</v>
  </rv>
  <rv s="0">
    <v>1073742080</v>
    <v>neodymium-143</v>
    <v>wjson{"t":"e","d":"Isotope","e":"Neodymium143"}</v>
    <v>en-US</v>
    <v>Atom</v>
  </rv>
  <rv s="0">
    <v>1073742080</v>
    <v>neodymium-144</v>
    <v>wjson{"t":"e","d":"Isotope","e":"Neodymium144"}</v>
    <v>en-US</v>
    <v>Atom</v>
  </rv>
  <rv s="0">
    <v>1073742080</v>
    <v>neodymium-145</v>
    <v>wjson{"t":"e","d":"Isotope","e":"Neodymium145"}</v>
    <v>en-US</v>
    <v>Atom</v>
  </rv>
  <rv s="0">
    <v>1073742080</v>
    <v>neodymium-146</v>
    <v>wjson{"t":"e","d":"Isotope","e":"Neodymium146"}</v>
    <v>en-US</v>
    <v>Atom</v>
  </rv>
  <rv s="0">
    <v>1073742080</v>
    <v>neodymium-147</v>
    <v>wjson{"t":"e","d":"Isotope","e":"Neodymium147"}</v>
    <v>en-US</v>
    <v>Atom</v>
  </rv>
  <rv s="0">
    <v>1073742080</v>
    <v>neodymium-148</v>
    <v>wjson{"t":"e","d":"Isotope","e":"Neodymium148"}</v>
    <v>en-US</v>
    <v>Atom</v>
  </rv>
  <rv s="0">
    <v>1073742080</v>
    <v>neodymium-149</v>
    <v>wjson{"t":"e","d":"Isotope","e":"Neodymium149"}</v>
    <v>en-US</v>
    <v>Atom</v>
  </rv>
  <rv s="0">
    <v>1073742080</v>
    <v>neodymium-150</v>
    <v>wjson{"t":"e","d":"Isotope","e":"Neodymium150"}</v>
    <v>en-US</v>
    <v>Atom</v>
  </rv>
  <rv s="0">
    <v>1073742080</v>
    <v>neodymium-151</v>
    <v>wjson{"t":"e","d":"Isotope","e":"Neodymium151"}</v>
    <v>en-US</v>
    <v>Atom</v>
  </rv>
  <rv s="0">
    <v>1073742080</v>
    <v>neodymium-152</v>
    <v>wjson{"t":"e","d":"Isotope","e":"Neodymium152"}</v>
    <v>en-US</v>
    <v>Atom</v>
  </rv>
  <rv s="0">
    <v>1073742080</v>
    <v>neodymium-153</v>
    <v>wjson{"t":"e","d":"Isotope","e":"Neodymium153"}</v>
    <v>en-US</v>
    <v>Atom</v>
  </rv>
  <rv s="0">
    <v>1073742080</v>
    <v>neodymium-154</v>
    <v>wjson{"t":"e","d":"Isotope","e":"Neodymium154"}</v>
    <v>en-US</v>
    <v>Atom</v>
  </rv>
  <rv s="0">
    <v>1073742080</v>
    <v>neodymium-155</v>
    <v>wjson{"t":"e","d":"Isotope","e":"Neodymium155"}</v>
    <v>en-US</v>
    <v>Atom</v>
  </rv>
  <rv s="0">
    <v>1073742080</v>
    <v>neodymium-156</v>
    <v>wjson{"t":"e","d":"Isotope","e":"Neodymium156"}</v>
    <v>en-US</v>
    <v>Atom</v>
  </rv>
  <rv s="0">
    <v>1073742080</v>
    <v>neodymium-157</v>
    <v>wjson{"t":"e","d":"Isotope","e":"Neodymium157"}</v>
    <v>en-US</v>
    <v>Atom</v>
  </rv>
  <rv s="0">
    <v>1073742080</v>
    <v>neodymium-158</v>
    <v>wjson{"t":"e","d":"Isotope","e":"Neodymium158"}</v>
    <v>en-US</v>
    <v>Atom</v>
  </rv>
  <rv s="0">
    <v>1073742080</v>
    <v>neodymium-159</v>
    <v>wjson{"t":"e","d":"Isotope","e":"Neodymium159"}</v>
    <v>en-US</v>
    <v>Atom</v>
  </rv>
  <rv s="0">
    <v>1073742080</v>
    <v>neodymium-160</v>
    <v>wjson{"t":"e","d":"Isotope","e":"Neodymium160"}</v>
    <v>en-US</v>
    <v>Atom</v>
  </rv>
  <rv s="0">
    <v>1073742080</v>
    <v>neodymium-161</v>
    <v>wjson{"t":"e","d":"Isotope","e":"Neodymium161"}</v>
    <v>en-US</v>
    <v>Atom</v>
  </rv>
  <rv s="2">
    <v>564</v>
  </rv>
  <rv s="1">
    <fb>365.8</fb>
    <v>29</v>
  </rv>
  <rv s="1">
    <fb>1179.9000000000001</fb>
    <v>29</v>
  </rv>
  <rv s="2">
    <v>565</v>
  </rv>
  <rv s="1">
    <fb>4.7999999999999996E-7</fb>
    <v>30</v>
  </rv>
  <rv s="1">
    <fb>1021</fb>
    <v>26</v>
  </rv>
  <rv s="1">
    <fb>6.9234999999999998E-8</fb>
    <v>33</v>
  </rv>
  <rv s="1">
    <fb>2.8000000000000002E-10</fb>
    <v>30</v>
  </rv>
  <rv s="4">
    <v>221</v>
    <v>10</v>
    <v>32</v>
    <v>1</v>
    <v>periodic table location</v>
  </rv>
  <rv s="1">
    <fb>6.3999999999999387E-7</fb>
    <v>33</v>
  </rv>
  <rv s="2">
    <v>566</v>
  </rv>
  <rv s="2">
    <v>567</v>
  </rv>
  <rv s="1">
    <fb>3.3647999999999998E-3</fb>
    <v>28</v>
  </rv>
  <rv s="61">
    <v>#VALUE!</v>
    <v>en-US</v>
    <v>wjson{"t":"e","d":"Element","e":"Neodymium"}</v>
    <v>1073742080</v>
    <v>1</v>
    <v>208</v>
    <v>209</v>
    <v>neodymium</v>
    <v>8</v>
    <v>9</v>
    <v>Atom</v>
    <v>10</v>
    <v>130</v>
    <v>24</v>
    <v>7867</v>
    <v>7635</v>
    <v>4809</v>
    <v>Nd</v>
    <v>f</v>
    <v>7868</v>
    <v>CAS7440-00-8</v>
    <v>7869</v>
    <v>4225</v>
    <v>7870</v>
    <v>7809</v>
    <v>7810</v>
    <v>1885</v>
    <v>7679</v>
    <v>5416</v>
    <v>7871</v>
    <v>7872</v>
    <v>16</v>
    <v>7911</v>
    <v>27</v>
    <v>7914</v>
    <v>7915</v>
    <v>7916</v>
    <v>2432</v>
    <v>7917</v>
    <v>neodymium</v>
    <v>7635</v>
    <v>7918</v>
    <v>2349</v>
    <v>7919</v>
    <v>7920</v>
    <v>2560</v>
    <v>7921</v>
    <v>neodymium</v>
    <v>4329</v>
    <v>7922</v>
    <v>2201</v>
    <v>7923</v>
    <v>Neodymium is a chemical element with the symbol Nd and atomic number 60. Neodymium belongs to the lanthanide series and is a rare–earth element. It is a hard, slightly malleable silvery metal that quickly tarnishes in air and moisture.</v>
    <v>element</v>
  </rv>
  <rv s="0">
    <v>1073742080</v>
    <v>promethium</v>
    <v>wjson{"t":"e","d":"Element","e":"Promethium"}</v>
    <v>en-US</v>
    <v>Atom</v>
  </rv>
  <rv s="1">
    <fb>205</fb>
    <v>26</v>
  </rv>
  <rv s="1">
    <fb>3000</fb>
    <v>26</v>
  </rv>
  <rv s="1">
    <fb>199</fb>
    <v>26</v>
  </rv>
  <rv s="1">
    <fb>7.2640000000000002</fb>
    <v>25</v>
  </rv>
  <rv s="0">
    <v>-1610612480</v>
    <v>Jacob A. Marinsky</v>
    <v>wjson{"t":"e","d":"Person","e":"JacobAMarinsky::h4v79"}</v>
    <v>en-US</v>
    <v>NotablePeople</v>
  </rv>
  <rv s="0">
    <v>-1610612480</v>
    <v>Lawrence Glendenin</v>
    <v>wjson{"t":"e","d":"Person","e":"LawrenceGlendenin::f7t8q"}</v>
    <v>en-US</v>
    <v>NotablePeople</v>
  </rv>
  <rv s="0">
    <v>-1610612480</v>
    <v>Charles D. Coryell</v>
    <v>wjson{"t":"e","d":"Person","e":"CharlesDuboisCoryell::4m2g7"}</v>
    <v>en-US</v>
    <v>NotablePeople</v>
  </rv>
  <rv s="2">
    <v>568</v>
  </rv>
  <rv s="1">
    <fb>1300000</fb>
    <v>26</v>
  </rv>
  <rv s="1">
    <fb>17.725773718924405</fb>
    <v>29</v>
  </rv>
  <rv s="3">
    <v>222</v>
    <v>10</v>
    <v>0</v>
    <v>image of promethium</v>
  </rv>
  <rv s="0">
    <v>1073742080</v>
    <v>promethium-126</v>
    <v>wjson{"t":"e","d":"Isotope","e":"Promethium126"}</v>
    <v>en-US</v>
    <v>Atom</v>
  </rv>
  <rv s="0">
    <v>1073742080</v>
    <v>promethium-127</v>
    <v>wjson{"t":"e","d":"Isotope","e":"Promethium127"}</v>
    <v>en-US</v>
    <v>Atom</v>
  </rv>
  <rv s="0">
    <v>1073742080</v>
    <v>promethium-128</v>
    <v>wjson{"t":"e","d":"Isotope","e":"Promethium128"}</v>
    <v>en-US</v>
    <v>Atom</v>
  </rv>
  <rv s="0">
    <v>1073742080</v>
    <v>promethium-129</v>
    <v>wjson{"t":"e","d":"Isotope","e":"Promethium129"}</v>
    <v>en-US</v>
    <v>Atom</v>
  </rv>
  <rv s="0">
    <v>1073742080</v>
    <v>promethium-130</v>
    <v>wjson{"t":"e","d":"Isotope","e":"Promethium130"}</v>
    <v>en-US</v>
    <v>Atom</v>
  </rv>
  <rv s="0">
    <v>1073742080</v>
    <v>promethium-131</v>
    <v>wjson{"t":"e","d":"Isotope","e":"Promethium131"}</v>
    <v>en-US</v>
    <v>Atom</v>
  </rv>
  <rv s="0">
    <v>1073742080</v>
    <v>promethium-132</v>
    <v>wjson{"t":"e","d":"Isotope","e":"Promethium132"}</v>
    <v>en-US</v>
    <v>Atom</v>
  </rv>
  <rv s="0">
    <v>1073742080</v>
    <v>promethium-133</v>
    <v>wjson{"t":"e","d":"Isotope","e":"Promethium133"}</v>
    <v>en-US</v>
    <v>Atom</v>
  </rv>
  <rv s="0">
    <v>1073742080</v>
    <v>promethium-134</v>
    <v>wjson{"t":"e","d":"Isotope","e":"Promethium134"}</v>
    <v>en-US</v>
    <v>Atom</v>
  </rv>
  <rv s="0">
    <v>1073742080</v>
    <v>promethium-135</v>
    <v>wjson{"t":"e","d":"Isotope","e":"Promethium135"}</v>
    <v>en-US</v>
    <v>Atom</v>
  </rv>
  <rv s="0">
    <v>1073742080</v>
    <v>promethium-136</v>
    <v>wjson{"t":"e","d":"Isotope","e":"Promethium136"}</v>
    <v>en-US</v>
    <v>Atom</v>
  </rv>
  <rv s="0">
    <v>1073742080</v>
    <v>promethium-137</v>
    <v>wjson{"t":"e","d":"Isotope","e":"Promethium137"}</v>
    <v>en-US</v>
    <v>Atom</v>
  </rv>
  <rv s="0">
    <v>1073742080</v>
    <v>promethium-138</v>
    <v>wjson{"t":"e","d":"Isotope","e":"Promethium138"}</v>
    <v>en-US</v>
    <v>Atom</v>
  </rv>
  <rv s="0">
    <v>1073742080</v>
    <v>promethium-139</v>
    <v>wjson{"t":"e","d":"Isotope","e":"Promethium139"}</v>
    <v>en-US</v>
    <v>Atom</v>
  </rv>
  <rv s="0">
    <v>1073742080</v>
    <v>promethium-140</v>
    <v>wjson{"t":"e","d":"Isotope","e":"Promethium140"}</v>
    <v>en-US</v>
    <v>Atom</v>
  </rv>
  <rv s="0">
    <v>1073742080</v>
    <v>promethium-141</v>
    <v>wjson{"t":"e","d":"Isotope","e":"Promethium141"}</v>
    <v>en-US</v>
    <v>Atom</v>
  </rv>
  <rv s="0">
    <v>1073742080</v>
    <v>promethium-142</v>
    <v>wjson{"t":"e","d":"Isotope","e":"Promethium142"}</v>
    <v>en-US</v>
    <v>Atom</v>
  </rv>
  <rv s="0">
    <v>1073742080</v>
    <v>promethium-143</v>
    <v>wjson{"t":"e","d":"Isotope","e":"Promethium143"}</v>
    <v>en-US</v>
    <v>Atom</v>
  </rv>
  <rv s="0">
    <v>1073742080</v>
    <v>promethium-144</v>
    <v>wjson{"t":"e","d":"Isotope","e":"Promethium144"}</v>
    <v>en-US</v>
    <v>Atom</v>
  </rv>
  <rv s="0">
    <v>1073742080</v>
    <v>promethium-145</v>
    <v>wjson{"t":"e","d":"Isotope","e":"Promethium145"}</v>
    <v>en-US</v>
    <v>Atom</v>
  </rv>
  <rv s="0">
    <v>1073742080</v>
    <v>promethium-146</v>
    <v>wjson{"t":"e","d":"Isotope","e":"Promethium146"}</v>
    <v>en-US</v>
    <v>Atom</v>
  </rv>
  <rv s="0">
    <v>1073742080</v>
    <v>promethium-147</v>
    <v>wjson{"t":"e","d":"Isotope","e":"Promethium147"}</v>
    <v>en-US</v>
    <v>Atom</v>
  </rv>
  <rv s="0">
    <v>1073742080</v>
    <v>promethium-148</v>
    <v>wjson{"t":"e","d":"Isotope","e":"Promethium148"}</v>
    <v>en-US</v>
    <v>Atom</v>
  </rv>
  <rv s="0">
    <v>1073742080</v>
    <v>promethium-149</v>
    <v>wjson{"t":"e","d":"Isotope","e":"Promethium149"}</v>
    <v>en-US</v>
    <v>Atom</v>
  </rv>
  <rv s="0">
    <v>1073742080</v>
    <v>promethium-150</v>
    <v>wjson{"t":"e","d":"Isotope","e":"Promethium150"}</v>
    <v>en-US</v>
    <v>Atom</v>
  </rv>
  <rv s="0">
    <v>1073742080</v>
    <v>promethium-151</v>
    <v>wjson{"t":"e","d":"Isotope","e":"Promethium151"}</v>
    <v>en-US</v>
    <v>Atom</v>
  </rv>
  <rv s="0">
    <v>1073742080</v>
    <v>promethium-152</v>
    <v>wjson{"t":"e","d":"Isotope","e":"Promethium152"}</v>
    <v>en-US</v>
    <v>Atom</v>
  </rv>
  <rv s="0">
    <v>1073742080</v>
    <v>promethium-153</v>
    <v>wjson{"t":"e","d":"Isotope","e":"Promethium153"}</v>
    <v>en-US</v>
    <v>Atom</v>
  </rv>
  <rv s="0">
    <v>1073742080</v>
    <v>promethium-154</v>
    <v>wjson{"t":"e","d":"Isotope","e":"Promethium154"}</v>
    <v>en-US</v>
    <v>Atom</v>
  </rv>
  <rv s="0">
    <v>1073742080</v>
    <v>promethium-155</v>
    <v>wjson{"t":"e","d":"Isotope","e":"Promethium155"}</v>
    <v>en-US</v>
    <v>Atom</v>
  </rv>
  <rv s="0">
    <v>1073742080</v>
    <v>promethium-156</v>
    <v>wjson{"t":"e","d":"Isotope","e":"Promethium156"}</v>
    <v>en-US</v>
    <v>Atom</v>
  </rv>
  <rv s="0">
    <v>1073742080</v>
    <v>promethium-157</v>
    <v>wjson{"t":"e","d":"Isotope","e":"Promethium157"}</v>
    <v>en-US</v>
    <v>Atom</v>
  </rv>
  <rv s="0">
    <v>1073742080</v>
    <v>promethium-158</v>
    <v>wjson{"t":"e","d":"Isotope","e":"Promethium158"}</v>
    <v>en-US</v>
    <v>Atom</v>
  </rv>
  <rv s="0">
    <v>1073742080</v>
    <v>promethium-159</v>
    <v>wjson{"t":"e","d":"Isotope","e":"Promethium159"}</v>
    <v>en-US</v>
    <v>Atom</v>
  </rv>
  <rv s="0">
    <v>1073742080</v>
    <v>promethium-160</v>
    <v>wjson{"t":"e","d":"Isotope","e":"Promethium160"}</v>
    <v>en-US</v>
    <v>Atom</v>
  </rv>
  <rv s="0">
    <v>1073742080</v>
    <v>promethium-161</v>
    <v>wjson{"t":"e","d":"Isotope","e":"Promethium161"}</v>
    <v>en-US</v>
    <v>Atom</v>
  </rv>
  <rv s="0">
    <v>1073742080</v>
    <v>promethium-162</v>
    <v>wjson{"t":"e","d":"Isotope","e":"Promethium162"}</v>
    <v>en-US</v>
    <v>Atom</v>
  </rv>
  <rv s="0">
    <v>1073742080</v>
    <v>promethium-163</v>
    <v>wjson{"t":"e","d":"Isotope","e":"Promethium163"}</v>
    <v>en-US</v>
    <v>Atom</v>
  </rv>
  <rv s="2">
    <v>569</v>
  </rv>
  <rv s="1">
    <fb>1100</fb>
    <v>26</v>
  </rv>
  <rv s="4">
    <v>223</v>
    <v>10</v>
    <v>32</v>
    <v>1</v>
    <v>periodic table location</v>
  </rv>
  <rv s="1">
    <fb>7.4999999999999113E-7</fb>
    <v>33</v>
  </rv>
  <rv s="62">
    <v>#VALUE!</v>
    <v>en-US</v>
    <v>wjson{"t":"e","d":"Element","e":"Promethium"}</v>
    <v>1073742080</v>
    <v>1</v>
    <v>210</v>
    <v>211</v>
    <v>promethium</v>
    <v>8</v>
    <v>9</v>
    <v>Atom</v>
    <v>10</v>
    <v>212</v>
    <v>24</v>
    <v>2648</v>
    <v>2461</v>
    <v>7926</v>
    <v>Pm</v>
    <v>f</v>
    <v>7927</v>
    <v>CAS7440-12-2</v>
    <v>7928</v>
    <v>221</v>
    <v>7929</v>
    <v>7933</v>
    <v>7060</v>
    <v>1945</v>
    <v>7934</v>
    <v>5416</v>
    <v>7935</v>
    <v>221</v>
    <v>7936</v>
    <v>7975</v>
    <v>7976</v>
    <v>221</v>
    <v>promethium</v>
    <v>2461</v>
    <v>221</v>
    <v>2349</v>
    <v>7977</v>
    <v>7978</v>
    <v>221</v>
    <v>promethium</v>
    <v>7975</v>
    <v>2201</v>
    <v>Promethium is a chemical element with the symbol Pm and atomic number 61. All of its isotopes are radioactive; it is extremely rare, with only about 500–600 grams naturally occurring in Earth's crust at any given time.</v>
    <v>element</v>
  </rv>
  <rv s="0">
    <v>1073742080</v>
    <v>samarium</v>
    <v>wjson{"t":"e","d":"Element","e":"Samarium"}</v>
    <v>en-US</v>
    <v>Atom</v>
  </rv>
  <rv s="1">
    <fb>150.36000000000001</fb>
    <v>27</v>
  </rv>
  <rv s="1">
    <fb>62</fb>
    <v>26</v>
  </rv>
  <rv s="1">
    <fb>238</fb>
    <v>26</v>
  </rv>
  <rv s="1">
    <fb>1803</fb>
    <v>26</v>
  </rv>
  <rv s="1">
    <fb>5.9999999999999832E-4</fb>
    <v>67</v>
  </rv>
  <rv s="1">
    <fb>7.3529999999999998</fb>
    <v>25</v>
  </rv>
  <rv s="1">
    <fb>1100000</fb>
    <v>26</v>
  </rv>
  <rv s="1">
    <fb>1.17</fb>
    <v>27</v>
  </rv>
  <rv s="3">
    <v>224</v>
    <v>10</v>
    <v>0</v>
    <v>image of samarium</v>
  </rv>
  <rv s="0">
    <v>1073742080</v>
    <v>samarium-128</v>
    <v>wjson{"t":"e","d":"Isotope","e":"Samarium128"}</v>
    <v>en-US</v>
    <v>Atom</v>
  </rv>
  <rv s="0">
    <v>1073742080</v>
    <v>samarium-129</v>
    <v>wjson{"t":"e","d":"Isotope","e":"Samarium129"}</v>
    <v>en-US</v>
    <v>Atom</v>
  </rv>
  <rv s="0">
    <v>1073742080</v>
    <v>samarium-130</v>
    <v>wjson{"t":"e","d":"Isotope","e":"Samarium130"}</v>
    <v>en-US</v>
    <v>Atom</v>
  </rv>
  <rv s="0">
    <v>1073742080</v>
    <v>samarium-131</v>
    <v>wjson{"t":"e","d":"Isotope","e":"Samarium131"}</v>
    <v>en-US</v>
    <v>Atom</v>
  </rv>
  <rv s="0">
    <v>1073742080</v>
    <v>samarium-132</v>
    <v>wjson{"t":"e","d":"Isotope","e":"Samarium132"}</v>
    <v>en-US</v>
    <v>Atom</v>
  </rv>
  <rv s="0">
    <v>1073742080</v>
    <v>samarium-133</v>
    <v>wjson{"t":"e","d":"Isotope","e":"Samarium133"}</v>
    <v>en-US</v>
    <v>Atom</v>
  </rv>
  <rv s="0">
    <v>1073742080</v>
    <v>samarium-134</v>
    <v>wjson{"t":"e","d":"Isotope","e":"Samarium134"}</v>
    <v>en-US</v>
    <v>Atom</v>
  </rv>
  <rv s="0">
    <v>1073742080</v>
    <v>samarium-135</v>
    <v>wjson{"t":"e","d":"Isotope","e":"Samarium135"}</v>
    <v>en-US</v>
    <v>Atom</v>
  </rv>
  <rv s="0">
    <v>1073742080</v>
    <v>samarium-136</v>
    <v>wjson{"t":"e","d":"Isotope","e":"Samarium136"}</v>
    <v>en-US</v>
    <v>Atom</v>
  </rv>
  <rv s="0">
    <v>1073742080</v>
    <v>samarium-137</v>
    <v>wjson{"t":"e","d":"Isotope","e":"Samarium137"}</v>
    <v>en-US</v>
    <v>Atom</v>
  </rv>
  <rv s="0">
    <v>1073742080</v>
    <v>samarium-138</v>
    <v>wjson{"t":"e","d":"Isotope","e":"Samarium138"}</v>
    <v>en-US</v>
    <v>Atom</v>
  </rv>
  <rv s="0">
    <v>1073742080</v>
    <v>samarium-139</v>
    <v>wjson{"t":"e","d":"Isotope","e":"Samarium139"}</v>
    <v>en-US</v>
    <v>Atom</v>
  </rv>
  <rv s="0">
    <v>1073742080</v>
    <v>samarium-140</v>
    <v>wjson{"t":"e","d":"Isotope","e":"Samarium140"}</v>
    <v>en-US</v>
    <v>Atom</v>
  </rv>
  <rv s="0">
    <v>1073742080</v>
    <v>samarium-141</v>
    <v>wjson{"t":"e","d":"Isotope","e":"Samarium141"}</v>
    <v>en-US</v>
    <v>Atom</v>
  </rv>
  <rv s="0">
    <v>1073742080</v>
    <v>samarium-142</v>
    <v>wjson{"t":"e","d":"Isotope","e":"Samarium142"}</v>
    <v>en-US</v>
    <v>Atom</v>
  </rv>
  <rv s="0">
    <v>1073742080</v>
    <v>samarium-143</v>
    <v>wjson{"t":"e","d":"Isotope","e":"Samarium143"}</v>
    <v>en-US</v>
    <v>Atom</v>
  </rv>
  <rv s="0">
    <v>1073742080</v>
    <v>samarium-144</v>
    <v>wjson{"t":"e","d":"Isotope","e":"Samarium144"}</v>
    <v>en-US</v>
    <v>Atom</v>
  </rv>
  <rv s="0">
    <v>1073742080</v>
    <v>samarium-145</v>
    <v>wjson{"t":"e","d":"Isotope","e":"Samarium145"}</v>
    <v>en-US</v>
    <v>Atom</v>
  </rv>
  <rv s="0">
    <v>1073742080</v>
    <v>samarium-146</v>
    <v>wjson{"t":"e","d":"Isotope","e":"Samarium146"}</v>
    <v>en-US</v>
    <v>Atom</v>
  </rv>
  <rv s="0">
    <v>1073742080</v>
    <v>samarium-147</v>
    <v>wjson{"t":"e","d":"Isotope","e":"Samarium147"}</v>
    <v>en-US</v>
    <v>Atom</v>
  </rv>
  <rv s="0">
    <v>1073742080</v>
    <v>samarium-148</v>
    <v>wjson{"t":"e","d":"Isotope","e":"Samarium148"}</v>
    <v>en-US</v>
    <v>Atom</v>
  </rv>
  <rv s="0">
    <v>1073742080</v>
    <v>samarium-149</v>
    <v>wjson{"t":"e","d":"Isotope","e":"Samarium149"}</v>
    <v>en-US</v>
    <v>Atom</v>
  </rv>
  <rv s="0">
    <v>1073742080</v>
    <v>samarium-150</v>
    <v>wjson{"t":"e","d":"Isotope","e":"Samarium150"}</v>
    <v>en-US</v>
    <v>Atom</v>
  </rv>
  <rv s="0">
    <v>1073742080</v>
    <v>samarium-151</v>
    <v>wjson{"t":"e","d":"Isotope","e":"Samarium151"}</v>
    <v>en-US</v>
    <v>Atom</v>
  </rv>
  <rv s="0">
    <v>1073742080</v>
    <v>samarium-152</v>
    <v>wjson{"t":"e","d":"Isotope","e":"Samarium152"}</v>
    <v>en-US</v>
    <v>Atom</v>
  </rv>
  <rv s="0">
    <v>1073742080</v>
    <v>samarium-153</v>
    <v>wjson{"t":"e","d":"Isotope","e":"Samarium153"}</v>
    <v>en-US</v>
    <v>Atom</v>
  </rv>
  <rv s="0">
    <v>1073742080</v>
    <v>samarium-154</v>
    <v>wjson{"t":"e","d":"Isotope","e":"Samarium154"}</v>
    <v>en-US</v>
    <v>Atom</v>
  </rv>
  <rv s="0">
    <v>1073742080</v>
    <v>samarium-155</v>
    <v>wjson{"t":"e","d":"Isotope","e":"Samarium155"}</v>
    <v>en-US</v>
    <v>Atom</v>
  </rv>
  <rv s="0">
    <v>1073742080</v>
    <v>samarium-156</v>
    <v>wjson{"t":"e","d":"Isotope","e":"Samarium156"}</v>
    <v>en-US</v>
    <v>Atom</v>
  </rv>
  <rv s="0">
    <v>1073742080</v>
    <v>samarium-157</v>
    <v>wjson{"t":"e","d":"Isotope","e":"Samarium157"}</v>
    <v>en-US</v>
    <v>Atom</v>
  </rv>
  <rv s="0">
    <v>1073742080</v>
    <v>samarium-158</v>
    <v>wjson{"t":"e","d":"Isotope","e":"Samarium158"}</v>
    <v>en-US</v>
    <v>Atom</v>
  </rv>
  <rv s="0">
    <v>1073742080</v>
    <v>samarium-159</v>
    <v>wjson{"t":"e","d":"Isotope","e":"Samarium159"}</v>
    <v>en-US</v>
    <v>Atom</v>
  </rv>
  <rv s="0">
    <v>1073742080</v>
    <v>samarium-160</v>
    <v>wjson{"t":"e","d":"Isotope","e":"Samarium160"}</v>
    <v>en-US</v>
    <v>Atom</v>
  </rv>
  <rv s="0">
    <v>1073742080</v>
    <v>samarium-161</v>
    <v>wjson{"t":"e","d":"Isotope","e":"Samarium161"}</v>
    <v>en-US</v>
    <v>Atom</v>
  </rv>
  <rv s="0">
    <v>1073742080</v>
    <v>samarium-162</v>
    <v>wjson{"t":"e","d":"Isotope","e":"Samarium162"}</v>
    <v>en-US</v>
    <v>Atom</v>
  </rv>
  <rv s="0">
    <v>1073742080</v>
    <v>samarium-163</v>
    <v>wjson{"t":"e","d":"Isotope","e":"Samarium163"}</v>
    <v>en-US</v>
    <v>Atom</v>
  </rv>
  <rv s="0">
    <v>1073742080</v>
    <v>samarium-164</v>
    <v>wjson{"t":"e","d":"Isotope","e":"Samarium164"}</v>
    <v>en-US</v>
    <v>Atom</v>
  </rv>
  <rv s="0">
    <v>1073742080</v>
    <v>samarium-165</v>
    <v>wjson{"t":"e","d":"Isotope","e":"Samarium165"}</v>
    <v>en-US</v>
    <v>Atom</v>
  </rv>
  <rv s="2">
    <v>570</v>
  </rv>
  <rv s="1">
    <fb>362.1</fb>
    <v>29</v>
  </rv>
  <rv s="1">
    <fb>2625</fb>
    <v>26</v>
  </rv>
  <rv s="2">
    <v>571</v>
  </rv>
  <rv s="1">
    <fb>1.11E-7</fb>
    <v>30</v>
  </rv>
  <rv s="1">
    <fb>1072</fb>
    <v>26</v>
  </rv>
  <rv s="1">
    <fb>1.6689999999999999E-8</fb>
    <v>33</v>
  </rv>
  <rv s="1">
    <fb>4.5E-11</fb>
    <v>33</v>
  </rv>
  <rv s="4">
    <v>225</v>
    <v>10</v>
    <v>32</v>
    <v>1</v>
    <v>periodic table location</v>
  </rv>
  <rv s="1">
    <fb>9.4000000000000116E-7</fb>
    <v>33</v>
  </rv>
  <rv s="2">
    <v>572</v>
  </rv>
  <rv s="2">
    <v>573</v>
  </rv>
  <rv s="1">
    <fb>8.1618000000000001E-4</fb>
    <v>75</v>
  </rv>
  <rv s="61">
    <v>#VALUE!</v>
    <v>en-US</v>
    <v>wjson{"t":"e","d":"Element","e":"Samarium"}</v>
    <v>1073742080</v>
    <v>1</v>
    <v>208</v>
    <v>209</v>
    <v>samarium</v>
    <v>8</v>
    <v>9</v>
    <v>Atom</v>
    <v>10</v>
    <v>130</v>
    <v>24</v>
    <v>7981</v>
    <v>7982</v>
    <v>7983</v>
    <v>Sm</v>
    <v>f</v>
    <v>7984</v>
    <v>CAS7440-19-9</v>
    <v>4873</v>
    <v>7985</v>
    <v>7986</v>
    <v>4280</v>
    <v>2257</v>
    <v>1879</v>
    <v>7987</v>
    <v>5416</v>
    <v>7988</v>
    <v>7989</v>
    <v>2310</v>
    <v>8028</v>
    <v>27</v>
    <v>8031</v>
    <v>8032</v>
    <v>8033</v>
    <v>6069</v>
    <v>8034</v>
    <v>samarium</v>
    <v>7982</v>
    <v>8035</v>
    <v>2349</v>
    <v>8036</v>
    <v>8037</v>
    <v>3220</v>
    <v>8038</v>
    <v>samarium</v>
    <v>2740</v>
    <v>8039</v>
    <v>2201</v>
    <v>8040</v>
    <v>Samarium is a chemical element with the symbol Sm and atomic number 62. It is a moderately hard silvery metal that slowly oxidizes in air. Being a typical member of the lanthanide series, samarium usually assumes the oxidation state +3.</v>
    <v>element</v>
  </rv>
  <rv s="0">
    <v>1073742080</v>
    <v>europium</v>
    <v>wjson{"t":"e","d":"Element","e":"Europium"}</v>
    <v>en-US</v>
    <v>Atom</v>
  </rv>
  <rv s="1">
    <fb>151.964</fb>
    <v>25</v>
  </rv>
  <rv s="1">
    <fb>63</fb>
    <v>26</v>
  </rv>
  <rv s="1">
    <fb>231</fb>
    <v>26</v>
  </rv>
  <rv s="1">
    <fb>1527</fb>
    <v>26</v>
  </rv>
  <rv s="1">
    <fb>5.2439999999999998</fb>
    <v>25</v>
  </rv>
  <rv s="0">
    <v>-1610612480</v>
    <v>Eugène Anatole Demarcay</v>
    <v>wjson{"t":"e","d":"Person","e":"EugeneAnatoleDemarcay::tbgz7"}</v>
    <v>en-US</v>
    <v>NotablePeople</v>
  </rv>
  <rv s="2">
    <v>574</v>
  </rv>
  <rv s="3">
    <v>226</v>
    <v>10</v>
    <v>0</v>
    <v>image of europium</v>
  </rv>
  <rv s="0">
    <v>1073742080</v>
    <v>europium-130</v>
    <v>wjson{"t":"e","d":"Isotope","e":"Europium130"}</v>
    <v>en-US</v>
    <v>Atom</v>
  </rv>
  <rv s="0">
    <v>1073742080</v>
    <v>europium-131</v>
    <v>wjson{"t":"e","d":"Isotope","e":"Europium131"}</v>
    <v>en-US</v>
    <v>Atom</v>
  </rv>
  <rv s="0">
    <v>1073742080</v>
    <v>europium-132</v>
    <v>wjson{"t":"e","d":"Isotope","e":"Europium132"}</v>
    <v>en-US</v>
    <v>Atom</v>
  </rv>
  <rv s="0">
    <v>1073742080</v>
    <v>europium-133</v>
    <v>wjson{"t":"e","d":"Isotope","e":"Europium133"}</v>
    <v>en-US</v>
    <v>Atom</v>
  </rv>
  <rv s="0">
    <v>1073742080</v>
    <v>europium-134</v>
    <v>wjson{"t":"e","d":"Isotope","e":"Europium134"}</v>
    <v>en-US</v>
    <v>Atom</v>
  </rv>
  <rv s="0">
    <v>1073742080</v>
    <v>europium-135</v>
    <v>wjson{"t":"e","d":"Isotope","e":"Europium135"}</v>
    <v>en-US</v>
    <v>Atom</v>
  </rv>
  <rv s="0">
    <v>1073742080</v>
    <v>europium-136</v>
    <v>wjson{"t":"e","d":"Isotope","e":"Europium136"}</v>
    <v>en-US</v>
    <v>Atom</v>
  </rv>
  <rv s="0">
    <v>1073742080</v>
    <v>europium-137</v>
    <v>wjson{"t":"e","d":"Isotope","e":"Europium137"}</v>
    <v>en-US</v>
    <v>Atom</v>
  </rv>
  <rv s="0">
    <v>1073742080</v>
    <v>europium-138</v>
    <v>wjson{"t":"e","d":"Isotope","e":"Europium138"}</v>
    <v>en-US</v>
    <v>Atom</v>
  </rv>
  <rv s="0">
    <v>1073742080</v>
    <v>europium-139</v>
    <v>wjson{"t":"e","d":"Isotope","e":"Europium139"}</v>
    <v>en-US</v>
    <v>Atom</v>
  </rv>
  <rv s="0">
    <v>1073742080</v>
    <v>europium-140</v>
    <v>wjson{"t":"e","d":"Isotope","e":"Europium140"}</v>
    <v>en-US</v>
    <v>Atom</v>
  </rv>
  <rv s="0">
    <v>1073742080</v>
    <v>europium-141</v>
    <v>wjson{"t":"e","d":"Isotope","e":"Europium141"}</v>
    <v>en-US</v>
    <v>Atom</v>
  </rv>
  <rv s="0">
    <v>1073742080</v>
    <v>europium-142</v>
    <v>wjson{"t":"e","d":"Isotope","e":"Europium142"}</v>
    <v>en-US</v>
    <v>Atom</v>
  </rv>
  <rv s="0">
    <v>1073742080</v>
    <v>europium-143</v>
    <v>wjson{"t":"e","d":"Isotope","e":"Europium143"}</v>
    <v>en-US</v>
    <v>Atom</v>
  </rv>
  <rv s="0">
    <v>1073742080</v>
    <v>europium-144</v>
    <v>wjson{"t":"e","d":"Isotope","e":"Europium144"}</v>
    <v>en-US</v>
    <v>Atom</v>
  </rv>
  <rv s="0">
    <v>1073742080</v>
    <v>europium-145</v>
    <v>wjson{"t":"e","d":"Isotope","e":"Europium145"}</v>
    <v>en-US</v>
    <v>Atom</v>
  </rv>
  <rv s="0">
    <v>1073742080</v>
    <v>europium-146</v>
    <v>wjson{"t":"e","d":"Isotope","e":"Europium146"}</v>
    <v>en-US</v>
    <v>Atom</v>
  </rv>
  <rv s="0">
    <v>1073742080</v>
    <v>europium-147</v>
    <v>wjson{"t":"e","d":"Isotope","e":"Europium147"}</v>
    <v>en-US</v>
    <v>Atom</v>
  </rv>
  <rv s="0">
    <v>1073742080</v>
    <v>europium-148</v>
    <v>wjson{"t":"e","d":"Isotope","e":"Europium148"}</v>
    <v>en-US</v>
    <v>Atom</v>
  </rv>
  <rv s="0">
    <v>1073742080</v>
    <v>europium-149</v>
    <v>wjson{"t":"e","d":"Isotope","e":"Europium149"}</v>
    <v>en-US</v>
    <v>Atom</v>
  </rv>
  <rv s="0">
    <v>1073742080</v>
    <v>europium-150</v>
    <v>wjson{"t":"e","d":"Isotope","e":"Europium150"}</v>
    <v>en-US</v>
    <v>Atom</v>
  </rv>
  <rv s="0">
    <v>1073742080</v>
    <v>europium-151</v>
    <v>wjson{"t":"e","d":"Isotope","e":"Europium151"}</v>
    <v>en-US</v>
    <v>Atom</v>
  </rv>
  <rv s="0">
    <v>1073742080</v>
    <v>europium-152</v>
    <v>wjson{"t":"e","d":"Isotope","e":"Europium152"}</v>
    <v>en-US</v>
    <v>Atom</v>
  </rv>
  <rv s="0">
    <v>1073742080</v>
    <v>europium-153</v>
    <v>wjson{"t":"e","d":"Isotope","e":"Europium153"}</v>
    <v>en-US</v>
    <v>Atom</v>
  </rv>
  <rv s="0">
    <v>1073742080</v>
    <v>europium-154</v>
    <v>wjson{"t":"e","d":"Isotope","e":"Europium154"}</v>
    <v>en-US</v>
    <v>Atom</v>
  </rv>
  <rv s="0">
    <v>1073742080</v>
    <v>europium-155</v>
    <v>wjson{"t":"e","d":"Isotope","e":"Europium155"}</v>
    <v>en-US</v>
    <v>Atom</v>
  </rv>
  <rv s="0">
    <v>1073742080</v>
    <v>europium-156</v>
    <v>wjson{"t":"e","d":"Isotope","e":"Europium156"}</v>
    <v>en-US</v>
    <v>Atom</v>
  </rv>
  <rv s="0">
    <v>1073742080</v>
    <v>europium-157</v>
    <v>wjson{"t":"e","d":"Isotope","e":"Europium157"}</v>
    <v>en-US</v>
    <v>Atom</v>
  </rv>
  <rv s="0">
    <v>1073742080</v>
    <v>europium-158</v>
    <v>wjson{"t":"e","d":"Isotope","e":"Europium158"}</v>
    <v>en-US</v>
    <v>Atom</v>
  </rv>
  <rv s="0">
    <v>1073742080</v>
    <v>europium-159</v>
    <v>wjson{"t":"e","d":"Isotope","e":"Europium159"}</v>
    <v>en-US</v>
    <v>Atom</v>
  </rv>
  <rv s="0">
    <v>1073742080</v>
    <v>europium-160</v>
    <v>wjson{"t":"e","d":"Isotope","e":"Europium160"}</v>
    <v>en-US</v>
    <v>Atom</v>
  </rv>
  <rv s="0">
    <v>1073742080</v>
    <v>europium-161</v>
    <v>wjson{"t":"e","d":"Isotope","e":"Europium161"}</v>
    <v>en-US</v>
    <v>Atom</v>
  </rv>
  <rv s="0">
    <v>1073742080</v>
    <v>europium-162</v>
    <v>wjson{"t":"e","d":"Isotope","e":"Europium162"}</v>
    <v>en-US</v>
    <v>Atom</v>
  </rv>
  <rv s="0">
    <v>1073742080</v>
    <v>europium-163</v>
    <v>wjson{"t":"e","d":"Isotope","e":"Europium163"}</v>
    <v>en-US</v>
    <v>Atom</v>
  </rv>
  <rv s="0">
    <v>1073742080</v>
    <v>europium-164</v>
    <v>wjson{"t":"e","d":"Isotope","e":"Europium164"}</v>
    <v>en-US</v>
    <v>Atom</v>
  </rv>
  <rv s="0">
    <v>1073742080</v>
    <v>europium-165</v>
    <v>wjson{"t":"e","d":"Isotope","e":"Europium165"}</v>
    <v>en-US</v>
    <v>Atom</v>
  </rv>
  <rv s="0">
    <v>1073742080</v>
    <v>europium-166</v>
    <v>wjson{"t":"e","d":"Isotope","e":"Europium166"}</v>
    <v>en-US</v>
    <v>Atom</v>
  </rv>
  <rv s="0">
    <v>1073742080</v>
    <v>europium-167</v>
    <v>wjson{"t":"e","d":"Isotope","e":"Europium167"}</v>
    <v>en-US</v>
    <v>Atom</v>
  </rv>
  <rv s="2">
    <v>575</v>
  </rv>
  <rv s="1">
    <fb>458.1</fb>
    <v>29</v>
  </rv>
  <rv s="2">
    <v>576</v>
  </rv>
  <rv s="1">
    <fb>2.7599999999999998E-7</fb>
    <v>30</v>
  </rv>
  <rv s="1">
    <fb>822</fb>
    <v>26</v>
  </rv>
  <rv s="1">
    <fb>5.9000000000006855E-6</fb>
    <v>28</v>
  </rv>
  <rv s="1">
    <fb>4.1941999999999999E-8</fb>
    <v>33</v>
  </rv>
  <rv s="1">
    <fb>1.3E-11</fb>
    <v>33</v>
  </rv>
  <rv s="4">
    <v>227</v>
    <v>10</v>
    <v>32</v>
    <v>1</v>
    <v>periodic table location</v>
  </rv>
  <rv s="1">
    <fb>9.0000000000002188E-7</fb>
    <v>33</v>
  </rv>
  <rv s="2">
    <v>577</v>
  </rv>
  <rv s="2">
    <v>578</v>
  </rv>
  <rv s="1">
    <fb>1.4472999999999999E-3</fb>
    <v>28</v>
  </rv>
  <rv s="63">
    <v>#VALUE!</v>
    <v>en-US</v>
    <v>wjson{"t":"e","d":"Element","e":"Europium"}</v>
    <v>1073742080</v>
    <v>1</v>
    <v>213</v>
    <v>214</v>
    <v>europium</v>
    <v>8</v>
    <v>9</v>
    <v>Atom</v>
    <v>10</v>
    <v>130</v>
    <v>24</v>
    <v>8043</v>
    <v>8044</v>
    <v>8045</v>
    <v>Eu</v>
    <v>f</v>
    <v>8046</v>
    <v>CAS7440-53-1</v>
    <v>4873</v>
    <v>4445</v>
    <v>8047</v>
    <v>8049</v>
    <v>2257</v>
    <v>1901</v>
    <v>7987</v>
    <v>5416</v>
    <v>8050</v>
    <v>2217</v>
    <v>8089</v>
    <v>235</v>
    <v>8091</v>
    <v>8092</v>
    <v>8093</v>
    <v>8094</v>
    <v>8095</v>
    <v>europium</v>
    <v>8044</v>
    <v>8096</v>
    <v>2349</v>
    <v>8097</v>
    <v>8098</v>
    <v>5946</v>
    <v>8099</v>
    <v>europium</v>
    <v>5946</v>
    <v>8100</v>
    <v>2201</v>
    <v>8101</v>
    <v>Europium is a chemical element with the symbol Eu and atomic number 63. Europium is the most reactive lanthanide by far, having to be stored under an inert fluid to protect it from atmospheric oxygen or moisture.</v>
    <v>element</v>
  </rv>
  <rv s="0">
    <v>1073742080</v>
    <v>gadolinium</v>
    <v>wjson{"t":"e","d":"Element","e":"Gadolinium"}</v>
    <v>en-US</v>
    <v>Atom</v>
  </rv>
  <rv s="1">
    <fb>157.25</fb>
    <v>27</v>
  </rv>
  <rv s="1">
    <fb>233</fb>
    <v>26</v>
  </rv>
  <rv s="1">
    <fb>3250</fb>
    <v>26</v>
  </rv>
  <rv s="1">
    <fb>5.200000000000018E-4</fb>
    <v>67</v>
  </rv>
  <rv s="1">
    <fb>7.9009999999999998</fb>
    <v>25</v>
  </rv>
  <rv s="0">
    <v>-1610612480</v>
    <v>Jean‐Charles‐Galinard de Marignac</v>
    <v>wjson{"t":"e","d":"Person","e":"Jean-Charles-GalinardDeMarignac::nw3tm"}</v>
    <v>en-US</v>
    <v>NotablePeople</v>
  </rv>
  <rv s="2">
    <v>579</v>
  </rv>
  <rv s="2">
    <v>580</v>
  </rv>
  <rv s="1">
    <fb>1.2</fb>
    <v>27</v>
  </rv>
  <rv s="3">
    <v>228</v>
    <v>10</v>
    <v>0</v>
    <v>image of gadolinium</v>
  </rv>
  <rv s="0">
    <v>1073742080</v>
    <v>gadolinium-134</v>
    <v>wjson{"t":"e","d":"Isotope","e":"Gadolinium134"}</v>
    <v>en-US</v>
    <v>Atom</v>
  </rv>
  <rv s="0">
    <v>1073742080</v>
    <v>gadolinium-135</v>
    <v>wjson{"t":"e","d":"Isotope","e":"Gadolinium135"}</v>
    <v>en-US</v>
    <v>Atom</v>
  </rv>
  <rv s="0">
    <v>1073742080</v>
    <v>gadolinium-136</v>
    <v>wjson{"t":"e","d":"Isotope","e":"Gadolinium136"}</v>
    <v>en-US</v>
    <v>Atom</v>
  </rv>
  <rv s="0">
    <v>1073742080</v>
    <v>gadolinium-137</v>
    <v>wjson{"t":"e","d":"Isotope","e":"Gadolinium137"}</v>
    <v>en-US</v>
    <v>Atom</v>
  </rv>
  <rv s="0">
    <v>1073742080</v>
    <v>gadolinium-138</v>
    <v>wjson{"t":"e","d":"Isotope","e":"Gadolinium138"}</v>
    <v>en-US</v>
    <v>Atom</v>
  </rv>
  <rv s="0">
    <v>1073742080</v>
    <v>gadolinium-139</v>
    <v>wjson{"t":"e","d":"Isotope","e":"Gadolinium139"}</v>
    <v>en-US</v>
    <v>Atom</v>
  </rv>
  <rv s="0">
    <v>1073742080</v>
    <v>gadolinium-140</v>
    <v>wjson{"t":"e","d":"Isotope","e":"Gadolinium140"}</v>
    <v>en-US</v>
    <v>Atom</v>
  </rv>
  <rv s="0">
    <v>1073742080</v>
    <v>gadolinium-141</v>
    <v>wjson{"t":"e","d":"Isotope","e":"Gadolinium141"}</v>
    <v>en-US</v>
    <v>Atom</v>
  </rv>
  <rv s="0">
    <v>1073742080</v>
    <v>gadolinium-142</v>
    <v>wjson{"t":"e","d":"Isotope","e":"Gadolinium142"}</v>
    <v>en-US</v>
    <v>Atom</v>
  </rv>
  <rv s="0">
    <v>1073742080</v>
    <v>gadolinium-143</v>
    <v>wjson{"t":"e","d":"Isotope","e":"Gadolinium143"}</v>
    <v>en-US</v>
    <v>Atom</v>
  </rv>
  <rv s="0">
    <v>1073742080</v>
    <v>gadolinium-144</v>
    <v>wjson{"t":"e","d":"Isotope","e":"Gadolinium144"}</v>
    <v>en-US</v>
    <v>Atom</v>
  </rv>
  <rv s="0">
    <v>1073742080</v>
    <v>gadolinium-145</v>
    <v>wjson{"t":"e","d":"Isotope","e":"Gadolinium145"}</v>
    <v>en-US</v>
    <v>Atom</v>
  </rv>
  <rv s="0">
    <v>1073742080</v>
    <v>gadolinium-146</v>
    <v>wjson{"t":"e","d":"Isotope","e":"Gadolinium146"}</v>
    <v>en-US</v>
    <v>Atom</v>
  </rv>
  <rv s="0">
    <v>1073742080</v>
    <v>gadolinium-147</v>
    <v>wjson{"t":"e","d":"Isotope","e":"Gadolinium147"}</v>
    <v>en-US</v>
    <v>Atom</v>
  </rv>
  <rv s="0">
    <v>1073742080</v>
    <v>gadolinium-148</v>
    <v>wjson{"t":"e","d":"Isotope","e":"Gadolinium148"}</v>
    <v>en-US</v>
    <v>Atom</v>
  </rv>
  <rv s="0">
    <v>1073742080</v>
    <v>gadolinium-149</v>
    <v>wjson{"t":"e","d":"Isotope","e":"Gadolinium149"}</v>
    <v>en-US</v>
    <v>Atom</v>
  </rv>
  <rv s="0">
    <v>1073742080</v>
    <v>gadolinium-150</v>
    <v>wjson{"t":"e","d":"Isotope","e":"Gadolinium150"}</v>
    <v>en-US</v>
    <v>Atom</v>
  </rv>
  <rv s="0">
    <v>1073742080</v>
    <v>gadolinium-151</v>
    <v>wjson{"t":"e","d":"Isotope","e":"Gadolinium151"}</v>
    <v>en-US</v>
    <v>Atom</v>
  </rv>
  <rv s="0">
    <v>1073742080</v>
    <v>gadolinium-152</v>
    <v>wjson{"t":"e","d":"Isotope","e":"Gadolinium152"}</v>
    <v>en-US</v>
    <v>Atom</v>
  </rv>
  <rv s="0">
    <v>1073742080</v>
    <v>gadolinium-153</v>
    <v>wjson{"t":"e","d":"Isotope","e":"Gadolinium153"}</v>
    <v>en-US</v>
    <v>Atom</v>
  </rv>
  <rv s="0">
    <v>1073742080</v>
    <v>gadolinium-154</v>
    <v>wjson{"t":"e","d":"Isotope","e":"Gadolinium154"}</v>
    <v>en-US</v>
    <v>Atom</v>
  </rv>
  <rv s="0">
    <v>1073742080</v>
    <v>gadolinium-155</v>
    <v>wjson{"t":"e","d":"Isotope","e":"Gadolinium155"}</v>
    <v>en-US</v>
    <v>Atom</v>
  </rv>
  <rv s="0">
    <v>1073742080</v>
    <v>gadolinium-156</v>
    <v>wjson{"t":"e","d":"Isotope","e":"Gadolinium156"}</v>
    <v>en-US</v>
    <v>Atom</v>
  </rv>
  <rv s="0">
    <v>1073742080</v>
    <v>gadolinium-157</v>
    <v>wjson{"t":"e","d":"Isotope","e":"Gadolinium157"}</v>
    <v>en-US</v>
    <v>Atom</v>
  </rv>
  <rv s="0">
    <v>1073742080</v>
    <v>gadolinium-158</v>
    <v>wjson{"t":"e","d":"Isotope","e":"Gadolinium158"}</v>
    <v>en-US</v>
    <v>Atom</v>
  </rv>
  <rv s="0">
    <v>1073742080</v>
    <v>gadolinium-159</v>
    <v>wjson{"t":"e","d":"Isotope","e":"Gadolinium159"}</v>
    <v>en-US</v>
    <v>Atom</v>
  </rv>
  <rv s="0">
    <v>1073742080</v>
    <v>gadolinium-160</v>
    <v>wjson{"t":"e","d":"Isotope","e":"Gadolinium160"}</v>
    <v>en-US</v>
    <v>Atom</v>
  </rv>
  <rv s="0">
    <v>1073742080</v>
    <v>gadolinium-161</v>
    <v>wjson{"t":"e","d":"Isotope","e":"Gadolinium161"}</v>
    <v>en-US</v>
    <v>Atom</v>
  </rv>
  <rv s="0">
    <v>1073742080</v>
    <v>gadolinium-162</v>
    <v>wjson{"t":"e","d":"Isotope","e":"Gadolinium162"}</v>
    <v>en-US</v>
    <v>Atom</v>
  </rv>
  <rv s="0">
    <v>1073742080</v>
    <v>gadolinium-163</v>
    <v>wjson{"t":"e","d":"Isotope","e":"Gadolinium163"}</v>
    <v>en-US</v>
    <v>Atom</v>
  </rv>
  <rv s="0">
    <v>1073742080</v>
    <v>gadolinium-164</v>
    <v>wjson{"t":"e","d":"Isotope","e":"Gadolinium164"}</v>
    <v>en-US</v>
    <v>Atom</v>
  </rv>
  <rv s="0">
    <v>1073742080</v>
    <v>gadolinium-165</v>
    <v>wjson{"t":"e","d":"Isotope","e":"Gadolinium165"}</v>
    <v>en-US</v>
    <v>Atom</v>
  </rv>
  <rv s="0">
    <v>1073742080</v>
    <v>gadolinium-166</v>
    <v>wjson{"t":"e","d":"Isotope","e":"Gadolinium166"}</v>
    <v>en-US</v>
    <v>Atom</v>
  </rv>
  <rv s="0">
    <v>1073742080</v>
    <v>gadolinium-167</v>
    <v>wjson{"t":"e","d":"Isotope","e":"Gadolinium167"}</v>
    <v>en-US</v>
    <v>Atom</v>
  </rv>
  <rv s="0">
    <v>1073742080</v>
    <v>gadolinium-168</v>
    <v>wjson{"t":"e","d":"Isotope","e":"Gadolinium168"}</v>
    <v>en-US</v>
    <v>Atom</v>
  </rv>
  <rv s="0">
    <v>1073742080</v>
    <v>gadolinium-169</v>
    <v>wjson{"t":"e","d":"Isotope","e":"Gadolinium169"}</v>
    <v>en-US</v>
    <v>Atom</v>
  </rv>
  <rv s="2">
    <v>581</v>
  </rv>
  <rv s="1">
    <fb>363.6</fb>
    <v>29</v>
  </rv>
  <rv s="1">
    <fb>578.26</fb>
    <v>27</v>
  </rv>
  <rv s="2">
    <v>582</v>
  </rv>
  <rv s="1">
    <fb>1313</fb>
    <v>26</v>
  </rv>
  <rv s="1">
    <fb>2.2999999999998879E-5</fb>
    <v>70</v>
  </rv>
  <rv s="4">
    <v>229</v>
    <v>10</v>
    <v>32</v>
    <v>1</v>
    <v>periodic table location</v>
  </rv>
  <rv s="2">
    <v>583</v>
  </rv>
  <rv s="2">
    <v>584</v>
  </rv>
  <rv s="64">
    <v>#VALUE!</v>
    <v>en-US</v>
    <v>wjson{"t":"e","d":"Element","e":"Gadolinium"}</v>
    <v>1073742080</v>
    <v>1</v>
    <v>215</v>
    <v>216</v>
    <v>gadolinium</v>
    <v>8</v>
    <v>9</v>
    <v>Atom</v>
    <v>10</v>
    <v>217</v>
    <v>24</v>
    <v>8104</v>
    <v>2925</v>
    <v>8105</v>
    <v>Gd</v>
    <v>f</v>
    <v>8106</v>
    <v>CAS7440-54-2</v>
    <v>6875</v>
    <v>8107</v>
    <v>8108</v>
    <v>8110</v>
    <v>8111</v>
    <v>1880</v>
    <v>6945</v>
    <v>5416</v>
    <v>8112</v>
    <v>8113</v>
    <v>16</v>
    <v>8150</v>
    <v>27</v>
    <v>8153</v>
    <v>8154</v>
    <v>8155</v>
    <v>gadolinium</v>
    <v>2925</v>
    <v>5102</v>
    <v>2349</v>
    <v>8156</v>
    <v>6998</v>
    <v>2337</v>
    <v>8157</v>
    <v>gadolinium</v>
    <v>2337</v>
    <v>8158</v>
    <v>2201</v>
    <v>Gadolinium is a chemical element with the symbol Gd and atomic number 64. Gadolinium is a silvery–white metal when oxidation is removed. It is only slightly malleable and is a ductile rare–earth element.</v>
    <v>element</v>
  </rv>
  <rv s="0">
    <v>1073742080</v>
    <v>terbium</v>
    <v>wjson{"t":"e","d":"Element","e":"Terbium"}</v>
    <v>en-US</v>
    <v>Atom</v>
  </rv>
  <rv s="1">
    <fb>158.92535000000001</fb>
    <v>67</v>
  </rv>
  <rv s="1">
    <fb>65</fb>
    <v>26</v>
  </rv>
  <rv s="1">
    <fb>3230</fb>
    <v>26</v>
  </rv>
  <rv s="1">
    <fb>9.300000000000058E-5</fb>
    <v>70</v>
  </rv>
  <rv s="1">
    <fb>8.2189999999999994</fb>
    <v>25</v>
  </rv>
  <rv s="1">
    <fb>830000</fb>
    <v>26</v>
  </rv>
  <rv s="3">
    <v>230</v>
    <v>10</v>
    <v>0</v>
    <v>image of terbium</v>
  </rv>
  <rv s="0">
    <v>1073742080</v>
    <v>terbium-136</v>
    <v>wjson{"t":"e","d":"Isotope","e":"Terbium136"}</v>
    <v>en-US</v>
    <v>Atom</v>
  </rv>
  <rv s="0">
    <v>1073742080</v>
    <v>terbium-137</v>
    <v>wjson{"t":"e","d":"Isotope","e":"Terbium137"}</v>
    <v>en-US</v>
    <v>Atom</v>
  </rv>
  <rv s="0">
    <v>1073742080</v>
    <v>terbium-138</v>
    <v>wjson{"t":"e","d":"Isotope","e":"Terbium138"}</v>
    <v>en-US</v>
    <v>Atom</v>
  </rv>
  <rv s="0">
    <v>1073742080</v>
    <v>terbium-139</v>
    <v>wjson{"t":"e","d":"Isotope","e":"Terbium139"}</v>
    <v>en-US</v>
    <v>Atom</v>
  </rv>
  <rv s="0">
    <v>1073742080</v>
    <v>terbium-140</v>
    <v>wjson{"t":"e","d":"Isotope","e":"Terbium140"}</v>
    <v>en-US</v>
    <v>Atom</v>
  </rv>
  <rv s="0">
    <v>1073742080</v>
    <v>terbium-141</v>
    <v>wjson{"t":"e","d":"Isotope","e":"Terbium141"}</v>
    <v>en-US</v>
    <v>Atom</v>
  </rv>
  <rv s="0">
    <v>1073742080</v>
    <v>terbium-142</v>
    <v>wjson{"t":"e","d":"Isotope","e":"Terbium142"}</v>
    <v>en-US</v>
    <v>Atom</v>
  </rv>
  <rv s="0">
    <v>1073742080</v>
    <v>terbium-143</v>
    <v>wjson{"t":"e","d":"Isotope","e":"Terbium143"}</v>
    <v>en-US</v>
    <v>Atom</v>
  </rv>
  <rv s="0">
    <v>1073742080</v>
    <v>terbium-144</v>
    <v>wjson{"t":"e","d":"Isotope","e":"Terbium144"}</v>
    <v>en-US</v>
    <v>Atom</v>
  </rv>
  <rv s="0">
    <v>1073742080</v>
    <v>terbium-145</v>
    <v>wjson{"t":"e","d":"Isotope","e":"Terbium145"}</v>
    <v>en-US</v>
    <v>Atom</v>
  </rv>
  <rv s="0">
    <v>1073742080</v>
    <v>terbium-146</v>
    <v>wjson{"t":"e","d":"Isotope","e":"Terbium146"}</v>
    <v>en-US</v>
    <v>Atom</v>
  </rv>
  <rv s="0">
    <v>1073742080</v>
    <v>terbium-147</v>
    <v>wjson{"t":"e","d":"Isotope","e":"Terbium147"}</v>
    <v>en-US</v>
    <v>Atom</v>
  </rv>
  <rv s="0">
    <v>1073742080</v>
    <v>terbium-148</v>
    <v>wjson{"t":"e","d":"Isotope","e":"Terbium148"}</v>
    <v>en-US</v>
    <v>Atom</v>
  </rv>
  <rv s="0">
    <v>1073742080</v>
    <v>terbium-149</v>
    <v>wjson{"t":"e","d":"Isotope","e":"Terbium149"}</v>
    <v>en-US</v>
    <v>Atom</v>
  </rv>
  <rv s="0">
    <v>1073742080</v>
    <v>terbium-150</v>
    <v>wjson{"t":"e","d":"Isotope","e":"Terbium150"}</v>
    <v>en-US</v>
    <v>Atom</v>
  </rv>
  <rv s="0">
    <v>1073742080</v>
    <v>terbium-151</v>
    <v>wjson{"t":"e","d":"Isotope","e":"Terbium151"}</v>
    <v>en-US</v>
    <v>Atom</v>
  </rv>
  <rv s="0">
    <v>1073742080</v>
    <v>terbium-152</v>
    <v>wjson{"t":"e","d":"Isotope","e":"Terbium152"}</v>
    <v>en-US</v>
    <v>Atom</v>
  </rv>
  <rv s="0">
    <v>1073742080</v>
    <v>terbium-153</v>
    <v>wjson{"t":"e","d":"Isotope","e":"Terbium153"}</v>
    <v>en-US</v>
    <v>Atom</v>
  </rv>
  <rv s="0">
    <v>1073742080</v>
    <v>terbium-154</v>
    <v>wjson{"t":"e","d":"Isotope","e":"Terbium154"}</v>
    <v>en-US</v>
    <v>Atom</v>
  </rv>
  <rv s="0">
    <v>1073742080</v>
    <v>terbium-155</v>
    <v>wjson{"t":"e","d":"Isotope","e":"Terbium155"}</v>
    <v>en-US</v>
    <v>Atom</v>
  </rv>
  <rv s="0">
    <v>1073742080</v>
    <v>terbium-156</v>
    <v>wjson{"t":"e","d":"Isotope","e":"Terbium156"}</v>
    <v>en-US</v>
    <v>Atom</v>
  </rv>
  <rv s="0">
    <v>1073742080</v>
    <v>terbium-157</v>
    <v>wjson{"t":"e","d":"Isotope","e":"Terbium157"}</v>
    <v>en-US</v>
    <v>Atom</v>
  </rv>
  <rv s="0">
    <v>1073742080</v>
    <v>terbium-158</v>
    <v>wjson{"t":"e","d":"Isotope","e":"Terbium158"}</v>
    <v>en-US</v>
    <v>Atom</v>
  </rv>
  <rv s="0">
    <v>1073742080</v>
    <v>terbium-159</v>
    <v>wjson{"t":"e","d":"Isotope","e":"Terbium159"}</v>
    <v>en-US</v>
    <v>Atom</v>
  </rv>
  <rv s="0">
    <v>1073742080</v>
    <v>terbium-160</v>
    <v>wjson{"t":"e","d":"Isotope","e":"Terbium160"}</v>
    <v>en-US</v>
    <v>Atom</v>
  </rv>
  <rv s="0">
    <v>1073742080</v>
    <v>terbium-161</v>
    <v>wjson{"t":"e","d":"Isotope","e":"Terbium161"}</v>
    <v>en-US</v>
    <v>Atom</v>
  </rv>
  <rv s="0">
    <v>1073742080</v>
    <v>terbium-162</v>
    <v>wjson{"t":"e","d":"Isotope","e":"Terbium162"}</v>
    <v>en-US</v>
    <v>Atom</v>
  </rv>
  <rv s="0">
    <v>1073742080</v>
    <v>terbium-163</v>
    <v>wjson{"t":"e","d":"Isotope","e":"Terbium163"}</v>
    <v>en-US</v>
    <v>Atom</v>
  </rv>
  <rv s="0">
    <v>1073742080</v>
    <v>terbium-164</v>
    <v>wjson{"t":"e","d":"Isotope","e":"Terbium164"}</v>
    <v>en-US</v>
    <v>Atom</v>
  </rv>
  <rv s="0">
    <v>1073742080</v>
    <v>terbium-165</v>
    <v>wjson{"t":"e","d":"Isotope","e":"Terbium165"}</v>
    <v>en-US</v>
    <v>Atom</v>
  </rv>
  <rv s="0">
    <v>1073742080</v>
    <v>terbium-166</v>
    <v>wjson{"t":"e","d":"Isotope","e":"Terbium166"}</v>
    <v>en-US</v>
    <v>Atom</v>
  </rv>
  <rv s="0">
    <v>1073742080</v>
    <v>terbium-167</v>
    <v>wjson{"t":"e","d":"Isotope","e":"Terbium167"}</v>
    <v>en-US</v>
    <v>Atom</v>
  </rv>
  <rv s="0">
    <v>1073742080</v>
    <v>terbium-168</v>
    <v>wjson{"t":"e","d":"Isotope","e":"Terbium168"}</v>
    <v>en-US</v>
    <v>Atom</v>
  </rv>
  <rv s="0">
    <v>1073742080</v>
    <v>terbium-169</v>
    <v>wjson{"t":"e","d":"Isotope","e":"Terbium169"}</v>
    <v>en-US</v>
    <v>Atom</v>
  </rv>
  <rv s="0">
    <v>1073742080</v>
    <v>terbium-170</v>
    <v>wjson{"t":"e","d":"Isotope","e":"Terbium170"}</v>
    <v>en-US</v>
    <v>Atom</v>
  </rv>
  <rv s="0">
    <v>1073742080</v>
    <v>terbium-171</v>
    <v>wjson{"t":"e","d":"Isotope","e":"Terbium171"}</v>
    <v>en-US</v>
    <v>Atom</v>
  </rv>
  <rv s="2">
    <v>585</v>
  </rv>
  <rv s="1">
    <fb>360.1</fb>
    <v>29</v>
  </rv>
  <rv s="1">
    <fb>569.36</fb>
    <v>27</v>
  </rv>
  <rv s="2">
    <v>586</v>
  </rv>
  <rv s="1">
    <fb>1.36E-5</fb>
    <v>30</v>
  </rv>
  <rv s="1">
    <fb>1356</fb>
    <v>26</v>
  </rv>
  <rv s="1">
    <fb>3.9000000000017753E-6</fb>
    <v>28</v>
  </rv>
  <rv s="1">
    <fb>2.161385E-6</fb>
    <v>33</v>
  </rv>
  <rv s="1">
    <fb>1.4E-11</fb>
    <v>33</v>
  </rv>
  <rv s="4">
    <v>231</v>
    <v>10</v>
    <v>32</v>
    <v>1</v>
    <v>periodic table location</v>
  </rv>
  <rv s="1">
    <fb>1.199999999999975E-6</fb>
    <v>30</v>
  </rv>
  <rv s="2">
    <v>587</v>
  </rv>
  <rv s="2">
    <v>588</v>
  </rv>
  <rv s="1">
    <fb>0.1117784</fb>
    <v>28</v>
  </rv>
  <rv s="63">
    <v>#VALUE!</v>
    <v>en-US</v>
    <v>wjson{"t":"e","d":"Element","e":"Terbium"}</v>
    <v>1073742080</v>
    <v>1</v>
    <v>213</v>
    <v>214</v>
    <v>terbium</v>
    <v>8</v>
    <v>9</v>
    <v>Atom</v>
    <v>10</v>
    <v>130</v>
    <v>24</v>
    <v>8161</v>
    <v>8162</v>
    <v>224</v>
    <v>Tb</v>
    <v>f</v>
    <v>8163</v>
    <v>CAS7440-27-9</v>
    <v>16</v>
    <v>8164</v>
    <v>8165</v>
    <v>7678</v>
    <v>2211</v>
    <v>1843</v>
    <v>8166</v>
    <v>5416</v>
    <v>8167</v>
    <v>16</v>
    <v>8204</v>
    <v>27</v>
    <v>8207</v>
    <v>8208</v>
    <v>8209</v>
    <v>8210</v>
    <v>8211</v>
    <v>terbium</v>
    <v>8162</v>
    <v>8212</v>
    <v>2349</v>
    <v>8213</v>
    <v>8214</v>
    <v>2285</v>
    <v>8215</v>
    <v>terbium</v>
    <v>5946</v>
    <v>8216</v>
    <v>2201</v>
    <v>8217</v>
    <v>Terbium is a chemical element with the symbol Tb and atomic number 65. It is a silvery–white, rare earth metal that is malleable, ductile, and soft enough to be cut with a knife.</v>
    <v>element</v>
  </rv>
  <rv s="0">
    <v>1073742080</v>
    <v>dysprosium</v>
    <v>wjson{"t":"e","d":"Element","e":"Dysprosium"}</v>
    <v>en-US</v>
    <v>Atom</v>
  </rv>
  <rv s="1">
    <fb>162.5</fb>
    <v>25</v>
  </rv>
  <rv s="1">
    <fb>228</fb>
    <v>26</v>
  </rv>
  <rv s="1">
    <fb>2567</fb>
    <v>26</v>
  </rv>
  <rv s="1">
    <fb>192</fb>
    <v>26</v>
  </rv>
  <rv s="1">
    <fb>6.1999999999999881E-4</fb>
    <v>67</v>
  </rv>
  <rv s="1">
    <fb>8.5510000000000002</fb>
    <v>25</v>
  </rv>
  <rv s="3">
    <v>232</v>
    <v>10</v>
    <v>0</v>
    <v>image of dysprosium</v>
  </rv>
  <rv s="0">
    <v>1073742080</v>
    <v>dysprosium-138</v>
    <v>wjson{"t":"e","d":"Isotope","e":"Dysprosium138"}</v>
    <v>en-US</v>
    <v>Atom</v>
  </rv>
  <rv s="0">
    <v>1073742080</v>
    <v>dysprosium-139</v>
    <v>wjson{"t":"e","d":"Isotope","e":"Dysprosium139"}</v>
    <v>en-US</v>
    <v>Atom</v>
  </rv>
  <rv s="0">
    <v>1073742080</v>
    <v>dysprosium-140</v>
    <v>wjson{"t":"e","d":"Isotope","e":"Dysprosium140"}</v>
    <v>en-US</v>
    <v>Atom</v>
  </rv>
  <rv s="0">
    <v>1073742080</v>
    <v>dysprosium-141</v>
    <v>wjson{"t":"e","d":"Isotope","e":"Dysprosium141"}</v>
    <v>en-US</v>
    <v>Atom</v>
  </rv>
  <rv s="0">
    <v>1073742080</v>
    <v>dysprosium-142</v>
    <v>wjson{"t":"e","d":"Isotope","e":"Dysprosium142"}</v>
    <v>en-US</v>
    <v>Atom</v>
  </rv>
  <rv s="0">
    <v>1073742080</v>
    <v>dysprosium-143</v>
    <v>wjson{"t":"e","d":"Isotope","e":"Dysprosium143"}</v>
    <v>en-US</v>
    <v>Atom</v>
  </rv>
  <rv s="0">
    <v>1073742080</v>
    <v>dysprosium-144</v>
    <v>wjson{"t":"e","d":"Isotope","e":"Dysprosium144"}</v>
    <v>en-US</v>
    <v>Atom</v>
  </rv>
  <rv s="0">
    <v>1073742080</v>
    <v>dysprosium-145</v>
    <v>wjson{"t":"e","d":"Isotope","e":"Dysprosium145"}</v>
    <v>en-US</v>
    <v>Atom</v>
  </rv>
  <rv s="0">
    <v>1073742080</v>
    <v>dysprosium-146</v>
    <v>wjson{"t":"e","d":"Isotope","e":"Dysprosium146"}</v>
    <v>en-US</v>
    <v>Atom</v>
  </rv>
  <rv s="0">
    <v>1073742080</v>
    <v>dysprosium-147</v>
    <v>wjson{"t":"e","d":"Isotope","e":"Dysprosium147"}</v>
    <v>en-US</v>
    <v>Atom</v>
  </rv>
  <rv s="0">
    <v>1073742080</v>
    <v>dysprosium-148</v>
    <v>wjson{"t":"e","d":"Isotope","e":"Dysprosium148"}</v>
    <v>en-US</v>
    <v>Atom</v>
  </rv>
  <rv s="0">
    <v>1073742080</v>
    <v>dysprosium-149</v>
    <v>wjson{"t":"e","d":"Isotope","e":"Dysprosium149"}</v>
    <v>en-US</v>
    <v>Atom</v>
  </rv>
  <rv s="0">
    <v>1073742080</v>
    <v>dysprosium-150</v>
    <v>wjson{"t":"e","d":"Isotope","e":"Dysprosium150"}</v>
    <v>en-US</v>
    <v>Atom</v>
  </rv>
  <rv s="0">
    <v>1073742080</v>
    <v>dysprosium-151</v>
    <v>wjson{"t":"e","d":"Isotope","e":"Dysprosium151"}</v>
    <v>en-US</v>
    <v>Atom</v>
  </rv>
  <rv s="0">
    <v>1073742080</v>
    <v>dysprosium-152</v>
    <v>wjson{"t":"e","d":"Isotope","e":"Dysprosium152"}</v>
    <v>en-US</v>
    <v>Atom</v>
  </rv>
  <rv s="0">
    <v>1073742080</v>
    <v>dysprosium-153</v>
    <v>wjson{"t":"e","d":"Isotope","e":"Dysprosium153"}</v>
    <v>en-US</v>
    <v>Atom</v>
  </rv>
  <rv s="0">
    <v>1073742080</v>
    <v>dysprosium-154</v>
    <v>wjson{"t":"e","d":"Isotope","e":"Dysprosium154"}</v>
    <v>en-US</v>
    <v>Atom</v>
  </rv>
  <rv s="0">
    <v>1073742080</v>
    <v>dysprosium-155</v>
    <v>wjson{"t":"e","d":"Isotope","e":"Dysprosium155"}</v>
    <v>en-US</v>
    <v>Atom</v>
  </rv>
  <rv s="0">
    <v>1073742080</v>
    <v>dysprosium-156</v>
    <v>wjson{"t":"e","d":"Isotope","e":"Dysprosium156"}</v>
    <v>en-US</v>
    <v>Atom</v>
  </rv>
  <rv s="0">
    <v>1073742080</v>
    <v>dysprosium-157</v>
    <v>wjson{"t":"e","d":"Isotope","e":"Dysprosium157"}</v>
    <v>en-US</v>
    <v>Atom</v>
  </rv>
  <rv s="0">
    <v>1073742080</v>
    <v>dysprosium-158</v>
    <v>wjson{"t":"e","d":"Isotope","e":"Dysprosium158"}</v>
    <v>en-US</v>
    <v>Atom</v>
  </rv>
  <rv s="0">
    <v>1073742080</v>
    <v>dysprosium-159</v>
    <v>wjson{"t":"e","d":"Isotope","e":"Dysprosium159"}</v>
    <v>en-US</v>
    <v>Atom</v>
  </rv>
  <rv s="0">
    <v>1073742080</v>
    <v>dysprosium-160</v>
    <v>wjson{"t":"e","d":"Isotope","e":"Dysprosium160"}</v>
    <v>en-US</v>
    <v>Atom</v>
  </rv>
  <rv s="0">
    <v>1073742080</v>
    <v>dysprosium-161</v>
    <v>wjson{"t":"e","d":"Isotope","e":"Dysprosium161"}</v>
    <v>en-US</v>
    <v>Atom</v>
  </rv>
  <rv s="0">
    <v>1073742080</v>
    <v>dysprosium-162</v>
    <v>wjson{"t":"e","d":"Isotope","e":"Dysprosium162"}</v>
    <v>en-US</v>
    <v>Atom</v>
  </rv>
  <rv s="0">
    <v>1073742080</v>
    <v>dysprosium-163</v>
    <v>wjson{"t":"e","d":"Isotope","e":"Dysprosium163"}</v>
    <v>en-US</v>
    <v>Atom</v>
  </rv>
  <rv s="0">
    <v>1073742080</v>
    <v>dysprosium-164</v>
    <v>wjson{"t":"e","d":"Isotope","e":"Dysprosium164"}</v>
    <v>en-US</v>
    <v>Atom</v>
  </rv>
  <rv s="0">
    <v>1073742080</v>
    <v>dysprosium-165</v>
    <v>wjson{"t":"e","d":"Isotope","e":"Dysprosium165"}</v>
    <v>en-US</v>
    <v>Atom</v>
  </rv>
  <rv s="0">
    <v>1073742080</v>
    <v>dysprosium-166</v>
    <v>wjson{"t":"e","d":"Isotope","e":"Dysprosium166"}</v>
    <v>en-US</v>
    <v>Atom</v>
  </rv>
  <rv s="0">
    <v>1073742080</v>
    <v>dysprosium-167</v>
    <v>wjson{"t":"e","d":"Isotope","e":"Dysprosium167"}</v>
    <v>en-US</v>
    <v>Atom</v>
  </rv>
  <rv s="0">
    <v>1073742080</v>
    <v>dysprosium-168</v>
    <v>wjson{"t":"e","d":"Isotope","e":"Dysprosium168"}</v>
    <v>en-US</v>
    <v>Atom</v>
  </rv>
  <rv s="0">
    <v>1073742080</v>
    <v>dysprosium-169</v>
    <v>wjson{"t":"e","d":"Isotope","e":"Dysprosium169"}</v>
    <v>en-US</v>
    <v>Atom</v>
  </rv>
  <rv s="0">
    <v>1073742080</v>
    <v>dysprosium-170</v>
    <v>wjson{"t":"e","d":"Isotope","e":"Dysprosium170"}</v>
    <v>en-US</v>
    <v>Atom</v>
  </rv>
  <rv s="0">
    <v>1073742080</v>
    <v>dysprosium-171</v>
    <v>wjson{"t":"e","d":"Isotope","e":"Dysprosium171"}</v>
    <v>en-US</v>
    <v>Atom</v>
  </rv>
  <rv s="0">
    <v>1073742080</v>
    <v>dysprosium-172</v>
    <v>wjson{"t":"e","d":"Isotope","e":"Dysprosium172"}</v>
    <v>en-US</v>
    <v>Atom</v>
  </rv>
  <rv s="0">
    <v>1073742080</v>
    <v>dysprosium-173</v>
    <v>wjson{"t":"e","d":"Isotope","e":"Dysprosium173"}</v>
    <v>en-US</v>
    <v>Atom</v>
  </rv>
  <rv s="2">
    <v>589</v>
  </rv>
  <rv s="1">
    <fb>359.3</fb>
    <v>29</v>
  </rv>
  <rv s="1">
    <fb>565.37</fb>
    <v>27</v>
  </rv>
  <rv s="2">
    <v>590</v>
  </rv>
  <rv s="1">
    <fb>5.4500000000000003E-6</fb>
    <v>30</v>
  </rv>
  <rv s="1">
    <fb>1412</fb>
    <v>26</v>
  </rv>
  <rv s="1">
    <fb>2.7000000000002283E-5</fb>
    <v>70</v>
  </rv>
  <rv s="1">
    <fb>8.8562499999999999E-7</fb>
    <v>33</v>
  </rv>
  <rv s="1">
    <fb>9.0999999999999996E-11</fb>
    <v>33</v>
  </rv>
  <rv s="4">
    <v>233</v>
    <v>10</v>
    <v>32</v>
    <v>1</v>
    <v>periodic table location</v>
  </rv>
  <rv s="1">
    <fb>9.100000000000167E-7</fb>
    <v>33</v>
  </rv>
  <rv s="2">
    <v>591</v>
  </rv>
  <rv s="2">
    <v>592</v>
  </rv>
  <rv s="1">
    <fb>4.6602999999999999E-2</fb>
    <v>28</v>
  </rv>
  <rv s="61">
    <v>#VALUE!</v>
    <v>en-US</v>
    <v>wjson{"t":"e","d":"Element","e":"Dysprosium"}</v>
    <v>1073742080</v>
    <v>1</v>
    <v>208</v>
    <v>209</v>
    <v>dysprosium</v>
    <v>8</v>
    <v>9</v>
    <v>Atom</v>
    <v>10</v>
    <v>130</v>
    <v>24</v>
    <v>8220</v>
    <v>2453</v>
    <v>8221</v>
    <v>Dy</v>
    <v>f</v>
    <v>8222</v>
    <v>CAS7429-91-6</v>
    <v>8223</v>
    <v>8224</v>
    <v>8225</v>
    <v>4280</v>
    <v>2257</v>
    <v>1886</v>
    <v>7987</v>
    <v>5416</v>
    <v>4757</v>
    <v>8226</v>
    <v>16</v>
    <v>8263</v>
    <v>27</v>
    <v>8266</v>
    <v>8267</v>
    <v>8268</v>
    <v>8269</v>
    <v>8270</v>
    <v>dysprosium</v>
    <v>2453</v>
    <v>8271</v>
    <v>2349</v>
    <v>8272</v>
    <v>8273</v>
    <v>2337</v>
    <v>8274</v>
    <v>dysprosium</v>
    <v>2337</v>
    <v>8275</v>
    <v>2201</v>
    <v>8276</v>
    <v>Dysprosium is a chemical element with the symbol Dy and atomic number 66. It is a rare–earth element with a metallic silver luster.</v>
    <v>element</v>
  </rv>
  <rv s="0">
    <v>1073742080</v>
    <v>holmium</v>
    <v>wjson{"t":"e","d":"Element","e":"Holmium"}</v>
    <v>en-US</v>
    <v>Atom</v>
  </rv>
  <rv s="1">
    <fb>164.93033</fb>
    <v>67</v>
  </rv>
  <rv s="1">
    <fb>2700</fb>
    <v>26</v>
  </rv>
  <rv s="1">
    <fb>8.7949999999999999</fb>
    <v>25</v>
  </rv>
  <rv s="0">
    <v>-1610612480</v>
    <v>Marc Delafontaine</v>
    <v>wjson{"t":"e","d":"Person","e":"MarcDelafontaine::xgmq6"}</v>
    <v>en-US</v>
    <v>NotablePeople</v>
  </rv>
  <rv s="0">
    <v>-1610612480</v>
    <v>Jacques‐Louis Soret</v>
    <v>wjson{"t":"e","d":"Person","e":"Jacques-LouisSoret::t5379"}</v>
    <v>en-US</v>
    <v>NotablePeople</v>
  </rv>
  <rv s="0">
    <v>-1610612480</v>
    <v>Per Teodor Cleve</v>
    <v>wjson{"t":"e","d":"Person","e":"PerTeodorCleve::896x9"}</v>
    <v>en-US</v>
    <v>NotablePeople</v>
  </rv>
  <rv s="2">
    <v>593</v>
  </rv>
  <rv s="2">
    <v>594</v>
  </rv>
  <rv s="1">
    <fb>1.23</fb>
    <v>27</v>
  </rv>
  <rv s="3">
    <v>234</v>
    <v>10</v>
    <v>0</v>
    <v>image of holmium</v>
  </rv>
  <rv s="0">
    <v>1073742080</v>
    <v>holmium-140</v>
    <v>wjson{"t":"e","d":"Isotope","e":"Holmium140"}</v>
    <v>en-US</v>
    <v>Atom</v>
  </rv>
  <rv s="0">
    <v>1073742080</v>
    <v>holmium-141</v>
    <v>wjson{"t":"e","d":"Isotope","e":"Holmium141"}</v>
    <v>en-US</v>
    <v>Atom</v>
  </rv>
  <rv s="0">
    <v>1073742080</v>
    <v>holmium-142</v>
    <v>wjson{"t":"e","d":"Isotope","e":"Holmium142"}</v>
    <v>en-US</v>
    <v>Atom</v>
  </rv>
  <rv s="0">
    <v>1073742080</v>
    <v>holmium-143</v>
    <v>wjson{"t":"e","d":"Isotope","e":"Holmium143"}</v>
    <v>en-US</v>
    <v>Atom</v>
  </rv>
  <rv s="0">
    <v>1073742080</v>
    <v>holmium-144</v>
    <v>wjson{"t":"e","d":"Isotope","e":"Holmium144"}</v>
    <v>en-US</v>
    <v>Atom</v>
  </rv>
  <rv s="0">
    <v>1073742080</v>
    <v>holmium-145</v>
    <v>wjson{"t":"e","d":"Isotope","e":"Holmium145"}</v>
    <v>en-US</v>
    <v>Atom</v>
  </rv>
  <rv s="0">
    <v>1073742080</v>
    <v>holmium-146</v>
    <v>wjson{"t":"e","d":"Isotope","e":"Holmium146"}</v>
    <v>en-US</v>
    <v>Atom</v>
  </rv>
  <rv s="0">
    <v>1073742080</v>
    <v>holmium-147</v>
    <v>wjson{"t":"e","d":"Isotope","e":"Holmium147"}</v>
    <v>en-US</v>
    <v>Atom</v>
  </rv>
  <rv s="0">
    <v>1073742080</v>
    <v>holmium-148</v>
    <v>wjson{"t":"e","d":"Isotope","e":"Holmium148"}</v>
    <v>en-US</v>
    <v>Atom</v>
  </rv>
  <rv s="0">
    <v>1073742080</v>
    <v>holmium-149</v>
    <v>wjson{"t":"e","d":"Isotope","e":"Holmium149"}</v>
    <v>en-US</v>
    <v>Atom</v>
  </rv>
  <rv s="0">
    <v>1073742080</v>
    <v>holmium-150</v>
    <v>wjson{"t":"e","d":"Isotope","e":"Holmium150"}</v>
    <v>en-US</v>
    <v>Atom</v>
  </rv>
  <rv s="0">
    <v>1073742080</v>
    <v>holmium-151</v>
    <v>wjson{"t":"e","d":"Isotope","e":"Holmium151"}</v>
    <v>en-US</v>
    <v>Atom</v>
  </rv>
  <rv s="0">
    <v>1073742080</v>
    <v>holmium-152</v>
    <v>wjson{"t":"e","d":"Isotope","e":"Holmium152"}</v>
    <v>en-US</v>
    <v>Atom</v>
  </rv>
  <rv s="0">
    <v>1073742080</v>
    <v>holmium-153</v>
    <v>wjson{"t":"e","d":"Isotope","e":"Holmium153"}</v>
    <v>en-US</v>
    <v>Atom</v>
  </rv>
  <rv s="0">
    <v>1073742080</v>
    <v>holmium-154</v>
    <v>wjson{"t":"e","d":"Isotope","e":"Holmium154"}</v>
    <v>en-US</v>
    <v>Atom</v>
  </rv>
  <rv s="0">
    <v>1073742080</v>
    <v>holmium-155</v>
    <v>wjson{"t":"e","d":"Isotope","e":"Holmium155"}</v>
    <v>en-US</v>
    <v>Atom</v>
  </rv>
  <rv s="0">
    <v>1073742080</v>
    <v>holmium-156</v>
    <v>wjson{"t":"e","d":"Isotope","e":"Holmium156"}</v>
    <v>en-US</v>
    <v>Atom</v>
  </rv>
  <rv s="0">
    <v>1073742080</v>
    <v>holmium-157</v>
    <v>wjson{"t":"e","d":"Isotope","e":"Holmium157"}</v>
    <v>en-US</v>
    <v>Atom</v>
  </rv>
  <rv s="0">
    <v>1073742080</v>
    <v>holmium-158</v>
    <v>wjson{"t":"e","d":"Isotope","e":"Holmium158"}</v>
    <v>en-US</v>
    <v>Atom</v>
  </rv>
  <rv s="0">
    <v>1073742080</v>
    <v>holmium-159</v>
    <v>wjson{"t":"e","d":"Isotope","e":"Holmium159"}</v>
    <v>en-US</v>
    <v>Atom</v>
  </rv>
  <rv s="0">
    <v>1073742080</v>
    <v>holmium-160</v>
    <v>wjson{"t":"e","d":"Isotope","e":"Holmium160"}</v>
    <v>en-US</v>
    <v>Atom</v>
  </rv>
  <rv s="0">
    <v>1073742080</v>
    <v>holmium-161</v>
    <v>wjson{"t":"e","d":"Isotope","e":"Holmium161"}</v>
    <v>en-US</v>
    <v>Atom</v>
  </rv>
  <rv s="0">
    <v>1073742080</v>
    <v>holmium-162</v>
    <v>wjson{"t":"e","d":"Isotope","e":"Holmium162"}</v>
    <v>en-US</v>
    <v>Atom</v>
  </rv>
  <rv s="0">
    <v>1073742080</v>
    <v>holmium-163</v>
    <v>wjson{"t":"e","d":"Isotope","e":"Holmium163"}</v>
    <v>en-US</v>
    <v>Atom</v>
  </rv>
  <rv s="0">
    <v>1073742080</v>
    <v>holmium-164</v>
    <v>wjson{"t":"e","d":"Isotope","e":"Holmium164"}</v>
    <v>en-US</v>
    <v>Atom</v>
  </rv>
  <rv s="0">
    <v>1073742080</v>
    <v>holmium-165</v>
    <v>wjson{"t":"e","d":"Isotope","e":"Holmium165"}</v>
    <v>en-US</v>
    <v>Atom</v>
  </rv>
  <rv s="0">
    <v>1073742080</v>
    <v>holmium-166</v>
    <v>wjson{"t":"e","d":"Isotope","e":"Holmium166"}</v>
    <v>en-US</v>
    <v>Atom</v>
  </rv>
  <rv s="0">
    <v>1073742080</v>
    <v>holmium-167</v>
    <v>wjson{"t":"e","d":"Isotope","e":"Holmium167"}</v>
    <v>en-US</v>
    <v>Atom</v>
  </rv>
  <rv s="0">
    <v>1073742080</v>
    <v>holmium-168</v>
    <v>wjson{"t":"e","d":"Isotope","e":"Holmium168"}</v>
    <v>en-US</v>
    <v>Atom</v>
  </rv>
  <rv s="0">
    <v>1073742080</v>
    <v>holmium-169</v>
    <v>wjson{"t":"e","d":"Isotope","e":"Holmium169"}</v>
    <v>en-US</v>
    <v>Atom</v>
  </rv>
  <rv s="0">
    <v>1073742080</v>
    <v>holmium-170</v>
    <v>wjson{"t":"e","d":"Isotope","e":"Holmium170"}</v>
    <v>en-US</v>
    <v>Atom</v>
  </rv>
  <rv s="0">
    <v>1073742080</v>
    <v>holmium-171</v>
    <v>wjson{"t":"e","d":"Isotope","e":"Holmium171"}</v>
    <v>en-US</v>
    <v>Atom</v>
  </rv>
  <rv s="0">
    <v>1073742080</v>
    <v>holmium-172</v>
    <v>wjson{"t":"e","d":"Isotope","e":"Holmium172"}</v>
    <v>en-US</v>
    <v>Atom</v>
  </rv>
  <rv s="0">
    <v>1073742080</v>
    <v>holmium-173</v>
    <v>wjson{"t":"e","d":"Isotope","e":"Holmium173"}</v>
    <v>en-US</v>
    <v>Atom</v>
  </rv>
  <rv s="0">
    <v>1073742080</v>
    <v>holmium-174</v>
    <v>wjson{"t":"e","d":"Isotope","e":"Holmium174"}</v>
    <v>en-US</v>
    <v>Atom</v>
  </rv>
  <rv s="0">
    <v>1073742080</v>
    <v>holmium-175</v>
    <v>wjson{"t":"e","d":"Isotope","e":"Holmium175"}</v>
    <v>en-US</v>
    <v>Atom</v>
  </rv>
  <rv s="2">
    <v>595</v>
  </rv>
  <rv s="1">
    <fb>357.73</fb>
    <v>27</v>
  </rv>
  <rv s="1">
    <fb>561.58000000000004</fb>
    <v>27</v>
  </rv>
  <rv s="2">
    <v>596</v>
  </rv>
  <rv s="1">
    <fb>5.49E-6</fb>
    <v>30</v>
  </rv>
  <rv s="1">
    <fb>1474</fb>
    <v>26</v>
  </rv>
  <rv s="1">
    <fb>9.0546699999999999E-7</fb>
    <v>33</v>
  </rv>
  <rv s="1">
    <fb>2.2000000000000002E-11</fb>
    <v>33</v>
  </rv>
  <rv s="4">
    <v>235</v>
    <v>10</v>
    <v>32</v>
    <v>1</v>
    <v>periodic table location</v>
  </rv>
  <rv s="2">
    <v>597</v>
  </rv>
  <rv s="2">
    <v>598</v>
  </rv>
  <rv s="1">
    <fb>4.8284500000000001E-2</fb>
    <v>28</v>
  </rv>
  <rv s="61">
    <v>#VALUE!</v>
    <v>en-US</v>
    <v>wjson{"t":"e","d":"Element","e":"Holmium"}</v>
    <v>1073742080</v>
    <v>1</v>
    <v>208</v>
    <v>209</v>
    <v>holmium</v>
    <v>8</v>
    <v>9</v>
    <v>Atom</v>
    <v>10</v>
    <v>130</v>
    <v>24</v>
    <v>8279</v>
    <v>2350</v>
    <v>7193</v>
    <v>Ho</v>
    <v>f</v>
    <v>8280</v>
    <v>CAS7440-60-0</v>
    <v>8223</v>
    <v>4564</v>
    <v>8281</v>
    <v>8285</v>
    <v>8286</v>
    <v>1878</v>
    <v>7987</v>
    <v>5416</v>
    <v>8287</v>
    <v>8288</v>
    <v>16</v>
    <v>8325</v>
    <v>27</v>
    <v>8328</v>
    <v>8329</v>
    <v>8330</v>
    <v>8094</v>
    <v>8331</v>
    <v>holmium</v>
    <v>2350</v>
    <v>8332</v>
    <v>2349</v>
    <v>8333</v>
    <v>8037</v>
    <v>221</v>
    <v>8334</v>
    <v>holmium</v>
    <v>5946</v>
    <v>8335</v>
    <v>2201</v>
    <v>8336</v>
    <v>Holmium is a chemical element with the symbol Ho and atomic number 67. Part of the lanthanide series, holmium is a rare–earth element.</v>
    <v>element</v>
  </rv>
  <rv s="0">
    <v>1073742080</v>
    <v>erbium</v>
    <v>wjson{"t":"e","d":"Element","e":"Erbium"}</v>
    <v>en-US</v>
    <v>Atom</v>
  </rv>
  <rv s="1">
    <fb>167.25899999999999</fb>
    <v>25</v>
  </rv>
  <rv s="1">
    <fb>68</fb>
    <v>26</v>
  </rv>
  <rv s="1">
    <fb>2868</fb>
    <v>26</v>
  </rv>
  <rv s="1">
    <fb>189</fb>
    <v>26</v>
  </rv>
  <rv s="1">
    <fb>9.0660000000000007</fb>
    <v>25</v>
  </rv>
  <rv s="1">
    <fb>1200000</fb>
    <v>26</v>
  </rv>
  <rv s="1">
    <fb>1.24</fb>
    <v>27</v>
  </rv>
  <rv s="3">
    <v>236</v>
    <v>10</v>
    <v>0</v>
    <v>image of erbium</v>
  </rv>
  <rv s="0">
    <v>1073742080</v>
    <v>erbium-143</v>
    <v>wjson{"t":"e","d":"Isotope","e":"Erbium143"}</v>
    <v>en-US</v>
    <v>Atom</v>
  </rv>
  <rv s="0">
    <v>1073742080</v>
    <v>erbium-144</v>
    <v>wjson{"t":"e","d":"Isotope","e":"Erbium144"}</v>
    <v>en-US</v>
    <v>Atom</v>
  </rv>
  <rv s="0">
    <v>1073742080</v>
    <v>erbium-145</v>
    <v>wjson{"t":"e","d":"Isotope","e":"Erbium145"}</v>
    <v>en-US</v>
    <v>Atom</v>
  </rv>
  <rv s="0">
    <v>1073742080</v>
    <v>erbium-146</v>
    <v>wjson{"t":"e","d":"Isotope","e":"Erbium146"}</v>
    <v>en-US</v>
    <v>Atom</v>
  </rv>
  <rv s="0">
    <v>1073742080</v>
    <v>erbium-147</v>
    <v>wjson{"t":"e","d":"Isotope","e":"Erbium147"}</v>
    <v>en-US</v>
    <v>Atom</v>
  </rv>
  <rv s="0">
    <v>1073742080</v>
    <v>erbium-148</v>
    <v>wjson{"t":"e","d":"Isotope","e":"Erbium148"}</v>
    <v>en-US</v>
    <v>Atom</v>
  </rv>
  <rv s="0">
    <v>1073742080</v>
    <v>erbium-149</v>
    <v>wjson{"t":"e","d":"Isotope","e":"Erbium149"}</v>
    <v>en-US</v>
    <v>Atom</v>
  </rv>
  <rv s="0">
    <v>1073742080</v>
    <v>erbium-150</v>
    <v>wjson{"t":"e","d":"Isotope","e":"Erbium150"}</v>
    <v>en-US</v>
    <v>Atom</v>
  </rv>
  <rv s="0">
    <v>1073742080</v>
    <v>erbium-151</v>
    <v>wjson{"t":"e","d":"Isotope","e":"Erbium151"}</v>
    <v>en-US</v>
    <v>Atom</v>
  </rv>
  <rv s="0">
    <v>1073742080</v>
    <v>erbium-152</v>
    <v>wjson{"t":"e","d":"Isotope","e":"Erbium152"}</v>
    <v>en-US</v>
    <v>Atom</v>
  </rv>
  <rv s="0">
    <v>1073742080</v>
    <v>erbium-153</v>
    <v>wjson{"t":"e","d":"Isotope","e":"Erbium153"}</v>
    <v>en-US</v>
    <v>Atom</v>
  </rv>
  <rv s="0">
    <v>1073742080</v>
    <v>erbium-154</v>
    <v>wjson{"t":"e","d":"Isotope","e":"Erbium154"}</v>
    <v>en-US</v>
    <v>Atom</v>
  </rv>
  <rv s="0">
    <v>1073742080</v>
    <v>erbium-155</v>
    <v>wjson{"t":"e","d":"Isotope","e":"Erbium155"}</v>
    <v>en-US</v>
    <v>Atom</v>
  </rv>
  <rv s="0">
    <v>1073742080</v>
    <v>erbium-156</v>
    <v>wjson{"t":"e","d":"Isotope","e":"Erbium156"}</v>
    <v>en-US</v>
    <v>Atom</v>
  </rv>
  <rv s="0">
    <v>1073742080</v>
    <v>erbium-157</v>
    <v>wjson{"t":"e","d":"Isotope","e":"Erbium157"}</v>
    <v>en-US</v>
    <v>Atom</v>
  </rv>
  <rv s="0">
    <v>1073742080</v>
    <v>erbium-158</v>
    <v>wjson{"t":"e","d":"Isotope","e":"Erbium158"}</v>
    <v>en-US</v>
    <v>Atom</v>
  </rv>
  <rv s="0">
    <v>1073742080</v>
    <v>erbium-159</v>
    <v>wjson{"t":"e","d":"Isotope","e":"Erbium159"}</v>
    <v>en-US</v>
    <v>Atom</v>
  </rv>
  <rv s="0">
    <v>1073742080</v>
    <v>erbium-160</v>
    <v>wjson{"t":"e","d":"Isotope","e":"Erbium160"}</v>
    <v>en-US</v>
    <v>Atom</v>
  </rv>
  <rv s="0">
    <v>1073742080</v>
    <v>erbium-161</v>
    <v>wjson{"t":"e","d":"Isotope","e":"Erbium161"}</v>
    <v>en-US</v>
    <v>Atom</v>
  </rv>
  <rv s="0">
    <v>1073742080</v>
    <v>erbium-162</v>
    <v>wjson{"t":"e","d":"Isotope","e":"Erbium162"}</v>
    <v>en-US</v>
    <v>Atom</v>
  </rv>
  <rv s="0">
    <v>1073742080</v>
    <v>erbium-163</v>
    <v>wjson{"t":"e","d":"Isotope","e":"Erbium163"}</v>
    <v>en-US</v>
    <v>Atom</v>
  </rv>
  <rv s="0">
    <v>1073742080</v>
    <v>erbium-164</v>
    <v>wjson{"t":"e","d":"Isotope","e":"Erbium164"}</v>
    <v>en-US</v>
    <v>Atom</v>
  </rv>
  <rv s="0">
    <v>1073742080</v>
    <v>erbium-165</v>
    <v>wjson{"t":"e","d":"Isotope","e":"Erbium165"}</v>
    <v>en-US</v>
    <v>Atom</v>
  </rv>
  <rv s="0">
    <v>1073742080</v>
    <v>erbium-166</v>
    <v>wjson{"t":"e","d":"Isotope","e":"Erbium166"}</v>
    <v>en-US</v>
    <v>Atom</v>
  </rv>
  <rv s="0">
    <v>1073742080</v>
    <v>erbium-167</v>
    <v>wjson{"t":"e","d":"Isotope","e":"Erbium167"}</v>
    <v>en-US</v>
    <v>Atom</v>
  </rv>
  <rv s="0">
    <v>1073742080</v>
    <v>erbium-168</v>
    <v>wjson{"t":"e","d":"Isotope","e":"Erbium168"}</v>
    <v>en-US</v>
    <v>Atom</v>
  </rv>
  <rv s="0">
    <v>1073742080</v>
    <v>erbium-169</v>
    <v>wjson{"t":"e","d":"Isotope","e":"Erbium169"}</v>
    <v>en-US</v>
    <v>Atom</v>
  </rv>
  <rv s="0">
    <v>1073742080</v>
    <v>erbium-170</v>
    <v>wjson{"t":"e","d":"Isotope","e":"Erbium170"}</v>
    <v>en-US</v>
    <v>Atom</v>
  </rv>
  <rv s="0">
    <v>1073742080</v>
    <v>erbium-171</v>
    <v>wjson{"t":"e","d":"Isotope","e":"Erbium171"}</v>
    <v>en-US</v>
    <v>Atom</v>
  </rv>
  <rv s="0">
    <v>1073742080</v>
    <v>erbium-172</v>
    <v>wjson{"t":"e","d":"Isotope","e":"Erbium172"}</v>
    <v>en-US</v>
    <v>Atom</v>
  </rv>
  <rv s="0">
    <v>1073742080</v>
    <v>erbium-173</v>
    <v>wjson{"t":"e","d":"Isotope","e":"Erbium173"}</v>
    <v>en-US</v>
    <v>Atom</v>
  </rv>
  <rv s="0">
    <v>1073742080</v>
    <v>erbium-174</v>
    <v>wjson{"t":"e","d":"Isotope","e":"Erbium174"}</v>
    <v>en-US</v>
    <v>Atom</v>
  </rv>
  <rv s="0">
    <v>1073742080</v>
    <v>erbium-175</v>
    <v>wjson{"t":"e","d":"Isotope","e":"Erbium175"}</v>
    <v>en-US</v>
    <v>Atom</v>
  </rv>
  <rv s="0">
    <v>1073742080</v>
    <v>erbium-176</v>
    <v>wjson{"t":"e","d":"Isotope","e":"Erbium176"}</v>
    <v>en-US</v>
    <v>Atom</v>
  </rv>
  <rv s="0">
    <v>1073742080</v>
    <v>erbium-177</v>
    <v>wjson{"t":"e","d":"Isotope","e":"Erbium177"}</v>
    <v>en-US</v>
    <v>Atom</v>
  </rv>
  <rv s="2">
    <v>599</v>
  </rv>
  <rv s="1">
    <fb>355.88</fb>
    <v>27</v>
  </rv>
  <rv s="1">
    <fb>558.74</fb>
    <v>27</v>
  </rv>
  <rv s="2">
    <v>600</v>
  </rv>
  <rv s="1">
    <fb>3.7699999999999999E-6</fb>
    <v>30</v>
  </rv>
  <rv s="1">
    <fb>1497</fb>
    <v>26</v>
  </rv>
  <rv s="1">
    <fb>6.3056599999999996E-7</fb>
    <v>33</v>
  </rv>
  <rv s="1">
    <fb>8.9999999999999999E-11</fb>
    <v>33</v>
  </rv>
  <rv s="4">
    <v>237</v>
    <v>10</v>
    <v>32</v>
    <v>1</v>
    <v>periodic table location</v>
  </rv>
  <rv s="1">
    <fb>8.5999999999998838E-7</fb>
    <v>33</v>
  </rv>
  <rv s="2">
    <v>601</v>
  </rv>
  <rv s="2">
    <v>602</v>
  </rv>
  <rv s="1">
    <fb>3.4178800000000002E-2</fb>
    <v>28</v>
  </rv>
  <rv s="61">
    <v>#VALUE!</v>
    <v>en-US</v>
    <v>wjson{"t":"e","d":"Element","e":"Erbium"}</v>
    <v>1073742080</v>
    <v>1</v>
    <v>208</v>
    <v>209</v>
    <v>erbium</v>
    <v>8</v>
    <v>9</v>
    <v>Atom</v>
    <v>10</v>
    <v>130</v>
    <v>24</v>
    <v>8339</v>
    <v>8340</v>
    <v>7193</v>
    <v>Er</v>
    <v>f</v>
    <v>8341</v>
    <v>CAS7440-52-0</v>
    <v>8342</v>
    <v>3066</v>
    <v>8343</v>
    <v>7678</v>
    <v>2211</v>
    <v>1842</v>
    <v>8344</v>
    <v>5416</v>
    <v>8345</v>
    <v>8346</v>
    <v>16</v>
    <v>8382</v>
    <v>27</v>
    <v>8385</v>
    <v>8386</v>
    <v>8387</v>
    <v>2235</v>
    <v>8388</v>
    <v>erbium</v>
    <v>8340</v>
    <v>8389</v>
    <v>2349</v>
    <v>8390</v>
    <v>8391</v>
    <v>3220</v>
    <v>8392</v>
    <v>erbium</v>
    <v>2337</v>
    <v>8393</v>
    <v>2201</v>
    <v>8394</v>
    <v>Erbium is a chemical element with the symbol Er and atomic number 68. A silvery–white solid metal when artificially isolated, natural erbium is always found in chemical combination with other elements.</v>
    <v>element</v>
  </rv>
  <rv s="0">
    <v>1073742080</v>
    <v>thulium</v>
    <v>wjson{"t":"e","d":"Element","e":"Thulium"}</v>
    <v>en-US</v>
    <v>Atom</v>
  </rv>
  <rv s="1">
    <fb>168.93422000000001</fb>
    <v>67</v>
  </rv>
  <rv s="1">
    <fb>69</fb>
    <v>26</v>
  </rv>
  <rv s="1">
    <fb>1950</fb>
    <v>26</v>
  </rv>
  <rv s="1">
    <fb>9.3209999999999997</fb>
    <v>25</v>
  </rv>
  <rv s="2">
    <v>603</v>
  </rv>
  <rv s="1">
    <fb>1.25</fb>
    <v>27</v>
  </rv>
  <rv s="3">
    <v>238</v>
    <v>10</v>
    <v>0</v>
    <v>image of thulium</v>
  </rv>
  <rv s="0">
    <v>1073742080</v>
    <v>thulium-145</v>
    <v>wjson{"t":"e","d":"Isotope","e":"Thulium145"}</v>
    <v>en-US</v>
    <v>Atom</v>
  </rv>
  <rv s="0">
    <v>1073742080</v>
    <v>thulium-146</v>
    <v>wjson{"t":"e","d":"Isotope","e":"Thulium146"}</v>
    <v>en-US</v>
    <v>Atom</v>
  </rv>
  <rv s="0">
    <v>1073742080</v>
    <v>thulium-147</v>
    <v>wjson{"t":"e","d":"Isotope","e":"Thulium147"}</v>
    <v>en-US</v>
    <v>Atom</v>
  </rv>
  <rv s="0">
    <v>1073742080</v>
    <v>thulium-148</v>
    <v>wjson{"t":"e","d":"Isotope","e":"Thulium148"}</v>
    <v>en-US</v>
    <v>Atom</v>
  </rv>
  <rv s="0">
    <v>1073742080</v>
    <v>thulium-149</v>
    <v>wjson{"t":"e","d":"Isotope","e":"Thulium149"}</v>
    <v>en-US</v>
    <v>Atom</v>
  </rv>
  <rv s="0">
    <v>1073742080</v>
    <v>thulium-150</v>
    <v>wjson{"t":"e","d":"Isotope","e":"Thulium150"}</v>
    <v>en-US</v>
    <v>Atom</v>
  </rv>
  <rv s="0">
    <v>1073742080</v>
    <v>thulium-151</v>
    <v>wjson{"t":"e","d":"Isotope","e":"Thulium151"}</v>
    <v>en-US</v>
    <v>Atom</v>
  </rv>
  <rv s="0">
    <v>1073742080</v>
    <v>thulium-152</v>
    <v>wjson{"t":"e","d":"Isotope","e":"Thulium152"}</v>
    <v>en-US</v>
    <v>Atom</v>
  </rv>
  <rv s="0">
    <v>1073742080</v>
    <v>thulium-153</v>
    <v>wjson{"t":"e","d":"Isotope","e":"Thulium153"}</v>
    <v>en-US</v>
    <v>Atom</v>
  </rv>
  <rv s="0">
    <v>1073742080</v>
    <v>thulium-154</v>
    <v>wjson{"t":"e","d":"Isotope","e":"Thulium154"}</v>
    <v>en-US</v>
    <v>Atom</v>
  </rv>
  <rv s="0">
    <v>1073742080</v>
    <v>thulium-155</v>
    <v>wjson{"t":"e","d":"Isotope","e":"Thulium155"}</v>
    <v>en-US</v>
    <v>Atom</v>
  </rv>
  <rv s="0">
    <v>1073742080</v>
    <v>thulium-156</v>
    <v>wjson{"t":"e","d":"Isotope","e":"Thulium156"}</v>
    <v>en-US</v>
    <v>Atom</v>
  </rv>
  <rv s="0">
    <v>1073742080</v>
    <v>thulium-157</v>
    <v>wjson{"t":"e","d":"Isotope","e":"Thulium157"}</v>
    <v>en-US</v>
    <v>Atom</v>
  </rv>
  <rv s="0">
    <v>1073742080</v>
    <v>thulium-158</v>
    <v>wjson{"t":"e","d":"Isotope","e":"Thulium158"}</v>
    <v>en-US</v>
    <v>Atom</v>
  </rv>
  <rv s="0">
    <v>1073742080</v>
    <v>thulium-159</v>
    <v>wjson{"t":"e","d":"Isotope","e":"Thulium159"}</v>
    <v>en-US</v>
    <v>Atom</v>
  </rv>
  <rv s="0">
    <v>1073742080</v>
    <v>thulium-160</v>
    <v>wjson{"t":"e","d":"Isotope","e":"Thulium160"}</v>
    <v>en-US</v>
    <v>Atom</v>
  </rv>
  <rv s="0">
    <v>1073742080</v>
    <v>thulium-161</v>
    <v>wjson{"t":"e","d":"Isotope","e":"Thulium161"}</v>
    <v>en-US</v>
    <v>Atom</v>
  </rv>
  <rv s="0">
    <v>1073742080</v>
    <v>thulium-162</v>
    <v>wjson{"t":"e","d":"Isotope","e":"Thulium162"}</v>
    <v>en-US</v>
    <v>Atom</v>
  </rv>
  <rv s="0">
    <v>1073742080</v>
    <v>thulium-163</v>
    <v>wjson{"t":"e","d":"Isotope","e":"Thulium163"}</v>
    <v>en-US</v>
    <v>Atom</v>
  </rv>
  <rv s="0">
    <v>1073742080</v>
    <v>thulium-164</v>
    <v>wjson{"t":"e","d":"Isotope","e":"Thulium164"}</v>
    <v>en-US</v>
    <v>Atom</v>
  </rv>
  <rv s="0">
    <v>1073742080</v>
    <v>thulium-165</v>
    <v>wjson{"t":"e","d":"Isotope","e":"Thulium165"}</v>
    <v>en-US</v>
    <v>Atom</v>
  </rv>
  <rv s="0">
    <v>1073742080</v>
    <v>thulium-166</v>
    <v>wjson{"t":"e","d":"Isotope","e":"Thulium166"}</v>
    <v>en-US</v>
    <v>Atom</v>
  </rv>
  <rv s="0">
    <v>1073742080</v>
    <v>thulium-167</v>
    <v>wjson{"t":"e","d":"Isotope","e":"Thulium167"}</v>
    <v>en-US</v>
    <v>Atom</v>
  </rv>
  <rv s="0">
    <v>1073742080</v>
    <v>thulium-168</v>
    <v>wjson{"t":"e","d":"Isotope","e":"Thulium168"}</v>
    <v>en-US</v>
    <v>Atom</v>
  </rv>
  <rv s="0">
    <v>1073742080</v>
    <v>thulium-169</v>
    <v>wjson{"t":"e","d":"Isotope","e":"Thulium169"}</v>
    <v>en-US</v>
    <v>Atom</v>
  </rv>
  <rv s="0">
    <v>1073742080</v>
    <v>thulium-170</v>
    <v>wjson{"t":"e","d":"Isotope","e":"Thulium170"}</v>
    <v>en-US</v>
    <v>Atom</v>
  </rv>
  <rv s="0">
    <v>1073742080</v>
    <v>thulium-171</v>
    <v>wjson{"t":"e","d":"Isotope","e":"Thulium171"}</v>
    <v>en-US</v>
    <v>Atom</v>
  </rv>
  <rv s="0">
    <v>1073742080</v>
    <v>thulium-172</v>
    <v>wjson{"t":"e","d":"Isotope","e":"Thulium172"}</v>
    <v>en-US</v>
    <v>Atom</v>
  </rv>
  <rv s="0">
    <v>1073742080</v>
    <v>thulium-173</v>
    <v>wjson{"t":"e","d":"Isotope","e":"Thulium173"}</v>
    <v>en-US</v>
    <v>Atom</v>
  </rv>
  <rv s="0">
    <v>1073742080</v>
    <v>thulium-174</v>
    <v>wjson{"t":"e","d":"Isotope","e":"Thulium174"}</v>
    <v>en-US</v>
    <v>Atom</v>
  </rv>
  <rv s="0">
    <v>1073742080</v>
    <v>thulium-175</v>
    <v>wjson{"t":"e","d":"Isotope","e":"Thulium175"}</v>
    <v>en-US</v>
    <v>Atom</v>
  </rv>
  <rv s="0">
    <v>1073742080</v>
    <v>thulium-176</v>
    <v>wjson{"t":"e","d":"Isotope","e":"Thulium176"}</v>
    <v>en-US</v>
    <v>Atom</v>
  </rv>
  <rv s="0">
    <v>1073742080</v>
    <v>thulium-177</v>
    <v>wjson{"t":"e","d":"Isotope","e":"Thulium177"}</v>
    <v>en-US</v>
    <v>Atom</v>
  </rv>
  <rv s="0">
    <v>1073742080</v>
    <v>thulium-178</v>
    <v>wjson{"t":"e","d":"Isotope","e":"Thulium178"}</v>
    <v>en-US</v>
    <v>Atom</v>
  </rv>
  <rv s="0">
    <v>1073742080</v>
    <v>thulium-179</v>
    <v>wjson{"t":"e","d":"Isotope","e":"Thulium179"}</v>
    <v>en-US</v>
    <v>Atom</v>
  </rv>
  <rv s="2">
    <v>604</v>
  </rv>
  <rv s="1">
    <fb>353.75</fb>
    <v>27</v>
  </rv>
  <rv s="1">
    <fb>555.46</fb>
    <v>27</v>
  </rv>
  <rv s="2">
    <v>605</v>
  </rv>
  <rv s="1">
    <fb>1.99E-6</fb>
    <v>30</v>
  </rv>
  <rv s="1">
    <fb>1545</fb>
    <v>26</v>
  </rv>
  <rv s="1">
    <fb>3.3617900000000001E-7</fb>
    <v>33</v>
  </rv>
  <rv s="1">
    <fb>1.9999999999999999E-11</fb>
    <v>33</v>
  </rv>
  <rv s="4">
    <v>239</v>
    <v>10</v>
    <v>32</v>
    <v>1</v>
    <v>periodic table location</v>
  </rv>
  <rv s="2">
    <v>606</v>
  </rv>
  <rv s="1">
    <fb>1E-8</fb>
    <v>30</v>
  </rv>
  <rv s="2">
    <v>607</v>
  </rv>
  <rv s="1">
    <fb>1.8548800000000001E-2</fb>
    <v>28</v>
  </rv>
  <rv s="61">
    <v>#VALUE!</v>
    <v>en-US</v>
    <v>wjson{"t":"e","d":"Element","e":"Thulium"}</v>
    <v>1073742080</v>
    <v>1</v>
    <v>208</v>
    <v>209</v>
    <v>thulium</v>
    <v>8</v>
    <v>9</v>
    <v>Atom</v>
    <v>10</v>
    <v>130</v>
    <v>24</v>
    <v>8397</v>
    <v>8398</v>
    <v>7100</v>
    <v>Tm</v>
    <v>f</v>
    <v>8399</v>
    <v>CAS7440-30-4</v>
    <v>2601</v>
    <v>3012</v>
    <v>8400</v>
    <v>8401</v>
    <v>2211</v>
    <v>1879</v>
    <v>7746</v>
    <v>5416</v>
    <v>8402</v>
    <v>8403</v>
    <v>16</v>
    <v>8439</v>
    <v>27</v>
    <v>8442</v>
    <v>8443</v>
    <v>8444</v>
    <v>2280</v>
    <v>8445</v>
    <v>thulium</v>
    <v>8398</v>
    <v>8446</v>
    <v>2349</v>
    <v>8447</v>
    <v>7861</v>
    <v>5529</v>
    <v>8448</v>
    <v>thulium</v>
    <v>8449</v>
    <v>8450</v>
    <v>2201</v>
    <v>8451</v>
    <v>Thulium is a chemical element with the symbol Tm and atomic number 69. It is the thirteenth and third–last element in the lanthanide series.</v>
    <v>element</v>
  </rv>
  <rv s="0">
    <v>1073742080</v>
    <v>ytterbium</v>
    <v>wjson{"t":"e","d":"Element","e":"Ytterbium"}</v>
    <v>en-US</v>
    <v>Atom</v>
  </rv>
  <rv s="1">
    <fb>173.04499999999999</fb>
    <v>25</v>
  </rv>
  <rv s="1">
    <fb>1196</fb>
    <v>26</v>
  </rv>
  <rv s="1">
    <fb>2.8000000000000138E-4</fb>
    <v>67</v>
  </rv>
  <rv s="1">
    <fb>6.57</fb>
    <v>25</v>
  </rv>
  <rv s="1">
    <fb>3600000</fb>
    <v>26</v>
  </rv>
  <rv s="3">
    <v>240</v>
    <v>10</v>
    <v>0</v>
    <v>image of ytterbium</v>
  </rv>
  <rv s="0">
    <v>1073742080</v>
    <v>ytterbium-148</v>
    <v>wjson{"t":"e","d":"Isotope","e":"Ytterbium148"}</v>
    <v>en-US</v>
    <v>Atom</v>
  </rv>
  <rv s="0">
    <v>1073742080</v>
    <v>ytterbium-149</v>
    <v>wjson{"t":"e","d":"Isotope","e":"Ytterbium149"}</v>
    <v>en-US</v>
    <v>Atom</v>
  </rv>
  <rv s="0">
    <v>1073742080</v>
    <v>ytterbium-150</v>
    <v>wjson{"t":"e","d":"Isotope","e":"Ytterbium150"}</v>
    <v>en-US</v>
    <v>Atom</v>
  </rv>
  <rv s="0">
    <v>1073742080</v>
    <v>ytterbium-151</v>
    <v>wjson{"t":"e","d":"Isotope","e":"Ytterbium151"}</v>
    <v>en-US</v>
    <v>Atom</v>
  </rv>
  <rv s="0">
    <v>1073742080</v>
    <v>ytterbium-152</v>
    <v>wjson{"t":"e","d":"Isotope","e":"Ytterbium152"}</v>
    <v>en-US</v>
    <v>Atom</v>
  </rv>
  <rv s="0">
    <v>1073742080</v>
    <v>ytterbium-153</v>
    <v>wjson{"t":"e","d":"Isotope","e":"Ytterbium153"}</v>
    <v>en-US</v>
    <v>Atom</v>
  </rv>
  <rv s="0">
    <v>1073742080</v>
    <v>ytterbium-154</v>
    <v>wjson{"t":"e","d":"Isotope","e":"Ytterbium154"}</v>
    <v>en-US</v>
    <v>Atom</v>
  </rv>
  <rv s="0">
    <v>1073742080</v>
    <v>ytterbium-155</v>
    <v>wjson{"t":"e","d":"Isotope","e":"Ytterbium155"}</v>
    <v>en-US</v>
    <v>Atom</v>
  </rv>
  <rv s="0">
    <v>1073742080</v>
    <v>ytterbium-156</v>
    <v>wjson{"t":"e","d":"Isotope","e":"Ytterbium156"}</v>
    <v>en-US</v>
    <v>Atom</v>
  </rv>
  <rv s="0">
    <v>1073742080</v>
    <v>ytterbium-157</v>
    <v>wjson{"t":"e","d":"Isotope","e":"Ytterbium157"}</v>
    <v>en-US</v>
    <v>Atom</v>
  </rv>
  <rv s="0">
    <v>1073742080</v>
    <v>ytterbium-158</v>
    <v>wjson{"t":"e","d":"Isotope","e":"Ytterbium158"}</v>
    <v>en-US</v>
    <v>Atom</v>
  </rv>
  <rv s="0">
    <v>1073742080</v>
    <v>ytterbium-159</v>
    <v>wjson{"t":"e","d":"Isotope","e":"Ytterbium159"}</v>
    <v>en-US</v>
    <v>Atom</v>
  </rv>
  <rv s="0">
    <v>1073742080</v>
    <v>ytterbium-160</v>
    <v>wjson{"t":"e","d":"Isotope","e":"Ytterbium160"}</v>
    <v>en-US</v>
    <v>Atom</v>
  </rv>
  <rv s="0">
    <v>1073742080</v>
    <v>ytterbium-161</v>
    <v>wjson{"t":"e","d":"Isotope","e":"Ytterbium161"}</v>
    <v>en-US</v>
    <v>Atom</v>
  </rv>
  <rv s="0">
    <v>1073742080</v>
    <v>ytterbium-162</v>
    <v>wjson{"t":"e","d":"Isotope","e":"Ytterbium162"}</v>
    <v>en-US</v>
    <v>Atom</v>
  </rv>
  <rv s="0">
    <v>1073742080</v>
    <v>ytterbium-163</v>
    <v>wjson{"t":"e","d":"Isotope","e":"Ytterbium163"}</v>
    <v>en-US</v>
    <v>Atom</v>
  </rv>
  <rv s="0">
    <v>1073742080</v>
    <v>ytterbium-164</v>
    <v>wjson{"t":"e","d":"Isotope","e":"Ytterbium164"}</v>
    <v>en-US</v>
    <v>Atom</v>
  </rv>
  <rv s="0">
    <v>1073742080</v>
    <v>ytterbium-165</v>
    <v>wjson{"t":"e","d":"Isotope","e":"Ytterbium165"}</v>
    <v>en-US</v>
    <v>Atom</v>
  </rv>
  <rv s="0">
    <v>1073742080</v>
    <v>ytterbium-166</v>
    <v>wjson{"t":"e","d":"Isotope","e":"Ytterbium166"}</v>
    <v>en-US</v>
    <v>Atom</v>
  </rv>
  <rv s="0">
    <v>1073742080</v>
    <v>ytterbium-167</v>
    <v>wjson{"t":"e","d":"Isotope","e":"Ytterbium167"}</v>
    <v>en-US</v>
    <v>Atom</v>
  </rv>
  <rv s="0">
    <v>1073742080</v>
    <v>ytterbium-168</v>
    <v>wjson{"t":"e","d":"Isotope","e":"Ytterbium168"}</v>
    <v>en-US</v>
    <v>Atom</v>
  </rv>
  <rv s="0">
    <v>1073742080</v>
    <v>ytterbium-169</v>
    <v>wjson{"t":"e","d":"Isotope","e":"Ytterbium169"}</v>
    <v>en-US</v>
    <v>Atom</v>
  </rv>
  <rv s="0">
    <v>1073742080</v>
    <v>ytterbium-170</v>
    <v>wjson{"t":"e","d":"Isotope","e":"Ytterbium170"}</v>
    <v>en-US</v>
    <v>Atom</v>
  </rv>
  <rv s="0">
    <v>1073742080</v>
    <v>ytterbium-171</v>
    <v>wjson{"t":"e","d":"Isotope","e":"Ytterbium171"}</v>
    <v>en-US</v>
    <v>Atom</v>
  </rv>
  <rv s="0">
    <v>1073742080</v>
    <v>ytterbium-172</v>
    <v>wjson{"t":"e","d":"Isotope","e":"Ytterbium172"}</v>
    <v>en-US</v>
    <v>Atom</v>
  </rv>
  <rv s="0">
    <v>1073742080</v>
    <v>ytterbium-173</v>
    <v>wjson{"t":"e","d":"Isotope","e":"Ytterbium173"}</v>
    <v>en-US</v>
    <v>Atom</v>
  </rv>
  <rv s="0">
    <v>1073742080</v>
    <v>ytterbium-174</v>
    <v>wjson{"t":"e","d":"Isotope","e":"Ytterbium174"}</v>
    <v>en-US</v>
    <v>Atom</v>
  </rv>
  <rv s="0">
    <v>1073742080</v>
    <v>ytterbium-175</v>
    <v>wjson{"t":"e","d":"Isotope","e":"Ytterbium175"}</v>
    <v>en-US</v>
    <v>Atom</v>
  </rv>
  <rv s="0">
    <v>1073742080</v>
    <v>ytterbium-176</v>
    <v>wjson{"t":"e","d":"Isotope","e":"Ytterbium176"}</v>
    <v>en-US</v>
    <v>Atom</v>
  </rv>
  <rv s="0">
    <v>1073742080</v>
    <v>ytterbium-177</v>
    <v>wjson{"t":"e","d":"Isotope","e":"Ytterbium177"}</v>
    <v>en-US</v>
    <v>Atom</v>
  </rv>
  <rv s="0">
    <v>1073742080</v>
    <v>ytterbium-178</v>
    <v>wjson{"t":"e","d":"Isotope","e":"Ytterbium178"}</v>
    <v>en-US</v>
    <v>Atom</v>
  </rv>
  <rv s="0">
    <v>1073742080</v>
    <v>ytterbium-179</v>
    <v>wjson{"t":"e","d":"Isotope","e":"Ytterbium179"}</v>
    <v>en-US</v>
    <v>Atom</v>
  </rv>
  <rv s="0">
    <v>1073742080</v>
    <v>ytterbium-180</v>
    <v>wjson{"t":"e","d":"Isotope","e":"Ytterbium180"}</v>
    <v>en-US</v>
    <v>Atom</v>
  </rv>
  <rv s="0">
    <v>1073742080</v>
    <v>ytterbium-181</v>
    <v>wjson{"t":"e","d":"Isotope","e":"Ytterbium181"}</v>
    <v>en-US</v>
    <v>Atom</v>
  </rv>
  <rv s="0">
    <v>1073742080</v>
    <v>ytterbium-182</v>
    <v>wjson{"t":"e","d":"Isotope","e":"Ytterbium182"}</v>
    <v>en-US</v>
    <v>Atom</v>
  </rv>
  <rv s="2">
    <v>608</v>
  </rv>
  <rv s="1">
    <fb>548.47</fb>
    <v>27</v>
  </rv>
  <rv s="2">
    <v>609</v>
  </rv>
  <rv s="1">
    <fb>5.8999999999999999E-9</fb>
    <v>30</v>
  </rv>
  <rv s="1">
    <fb>819</fb>
    <v>26</v>
  </rv>
  <rv s="1">
    <fb>1.02E-9</fb>
    <v>30</v>
  </rv>
  <rv s="1">
    <fb>7.9999999999999995E-11</fb>
    <v>33</v>
  </rv>
  <rv s="4">
    <v>241</v>
    <v>10</v>
    <v>32</v>
    <v>1</v>
    <v>periodic table location</v>
  </rv>
  <rv s="1">
    <fb>2.8000000000001765E-7</fb>
    <v>33</v>
  </rv>
  <rv s="2">
    <v>610</v>
  </rv>
  <rv s="2">
    <v>611</v>
  </rv>
  <rv s="1">
    <fb>3.8800000000000022E-5</fb>
    <v>28</v>
  </rv>
  <rv s="63">
    <v>#VALUE!</v>
    <v>en-US</v>
    <v>wjson{"t":"e","d":"Element","e":"Ytterbium"}</v>
    <v>1073742080</v>
    <v>1</v>
    <v>213</v>
    <v>214</v>
    <v>ytterbium</v>
    <v>8</v>
    <v>9</v>
    <v>Atom</v>
    <v>10</v>
    <v>130</v>
    <v>24</v>
    <v>8454</v>
    <v>2869</v>
    <v>7100</v>
    <v>Yb</v>
    <v>f</v>
    <v>8455</v>
    <v>CAS7440-64-4</v>
    <v>4331</v>
    <v>8456</v>
    <v>8457</v>
    <v>8110</v>
    <v>8111</v>
    <v>1878</v>
    <v>8458</v>
    <v>5416</v>
    <v>8459</v>
    <v>224</v>
    <v>8495</v>
    <v>235</v>
    <v>8497</v>
    <v>8498</v>
    <v>8499</v>
    <v>2235</v>
    <v>8500</v>
    <v>ytterbium</v>
    <v>2869</v>
    <v>8501</v>
    <v>2349</v>
    <v>8502</v>
    <v>8503</v>
    <v>3220</v>
    <v>8504</v>
    <v>ytterbium</v>
    <v>2337</v>
    <v>8505</v>
    <v>2201</v>
    <v>8506</v>
    <v>Ytterbium is a chemical element with the symbol Yb and atomic number 70. It is the fourteenth and penultimate element in the lanthanide series, which is the basis of the relative stability of its +2 oxidation state.</v>
    <v>element</v>
  </rv>
  <rv s="0">
    <v>1073742080</v>
    <v>lutetium</v>
    <v>wjson{"t":"e","d":"Element","e":"Lutetium"}</v>
    <v>en-US</v>
    <v>Atom</v>
  </rv>
  <rv s="1">
    <fb>174.96680000000001</fb>
    <v>66</v>
  </rv>
  <rv s="1">
    <fb>3402</fb>
    <v>26</v>
  </rv>
  <rv s="1">
    <fb>5.5999999999998109E-5</fb>
    <v>70</v>
  </rv>
  <rv s="1">
    <fb>9.8409999999999993</fb>
    <v>25</v>
  </rv>
  <rv s="0">
    <v>-1610612480</v>
    <v>Georges Urbain</v>
    <v>wjson{"t":"e","d":"Person","e":"GeorgesUrbain::b79gm"}</v>
    <v>en-US</v>
    <v>NotablePeople</v>
  </rv>
  <rv s="0">
    <v>-1610612480</v>
    <v>Charles James</v>
    <v>wjson{"t":"e","d":"Person","e":"CharlesJames::s5346"}</v>
    <v>en-US</v>
    <v>NotablePeople</v>
  </rv>
  <rv s="2">
    <v>612</v>
  </rv>
  <rv s="2">
    <v>613</v>
  </rv>
  <rv s="1">
    <fb>1.27</fb>
    <v>27</v>
  </rv>
  <rv s="3">
    <v>242</v>
    <v>10</v>
    <v>0</v>
    <v>image of lutetium</v>
  </rv>
  <rv s="0">
    <v>1073742080</v>
    <v>lutetium-150</v>
    <v>wjson{"t":"e","d":"Isotope","e":"Lutetium150"}</v>
    <v>en-US</v>
    <v>Atom</v>
  </rv>
  <rv s="0">
    <v>1073742080</v>
    <v>lutetium-151</v>
    <v>wjson{"t":"e","d":"Isotope","e":"Lutetium151"}</v>
    <v>en-US</v>
    <v>Atom</v>
  </rv>
  <rv s="0">
    <v>1073742080</v>
    <v>lutetium-152</v>
    <v>wjson{"t":"e","d":"Isotope","e":"Lutetium152"}</v>
    <v>en-US</v>
    <v>Atom</v>
  </rv>
  <rv s="0">
    <v>1073742080</v>
    <v>lutetium-153</v>
    <v>wjson{"t":"e","d":"Isotope","e":"Lutetium153"}</v>
    <v>en-US</v>
    <v>Atom</v>
  </rv>
  <rv s="0">
    <v>1073742080</v>
    <v>lutetium-154</v>
    <v>wjson{"t":"e","d":"Isotope","e":"Lutetium154"}</v>
    <v>en-US</v>
    <v>Atom</v>
  </rv>
  <rv s="0">
    <v>1073742080</v>
    <v>lutetium-155</v>
    <v>wjson{"t":"e","d":"Isotope","e":"Lutetium155"}</v>
    <v>en-US</v>
    <v>Atom</v>
  </rv>
  <rv s="0">
    <v>1073742080</v>
    <v>lutetium-156</v>
    <v>wjson{"t":"e","d":"Isotope","e":"Lutetium156"}</v>
    <v>en-US</v>
    <v>Atom</v>
  </rv>
  <rv s="0">
    <v>1073742080</v>
    <v>lutetium-157</v>
    <v>wjson{"t":"e","d":"Isotope","e":"Lutetium157"}</v>
    <v>en-US</v>
    <v>Atom</v>
  </rv>
  <rv s="0">
    <v>1073742080</v>
    <v>lutetium-158</v>
    <v>wjson{"t":"e","d":"Isotope","e":"Lutetium158"}</v>
    <v>en-US</v>
    <v>Atom</v>
  </rv>
  <rv s="0">
    <v>1073742080</v>
    <v>lutetium-159</v>
    <v>wjson{"t":"e","d":"Isotope","e":"Lutetium159"}</v>
    <v>en-US</v>
    <v>Atom</v>
  </rv>
  <rv s="0">
    <v>1073742080</v>
    <v>lutetium-160</v>
    <v>wjson{"t":"e","d":"Isotope","e":"Lutetium160"}</v>
    <v>en-US</v>
    <v>Atom</v>
  </rv>
  <rv s="0">
    <v>1073742080</v>
    <v>lutetium-161</v>
    <v>wjson{"t":"e","d":"Isotope","e":"Lutetium161"}</v>
    <v>en-US</v>
    <v>Atom</v>
  </rv>
  <rv s="0">
    <v>1073742080</v>
    <v>lutetium-162</v>
    <v>wjson{"t":"e","d":"Isotope","e":"Lutetium162"}</v>
    <v>en-US</v>
    <v>Atom</v>
  </rv>
  <rv s="0">
    <v>1073742080</v>
    <v>lutetium-163</v>
    <v>wjson{"t":"e","d":"Isotope","e":"Lutetium163"}</v>
    <v>en-US</v>
    <v>Atom</v>
  </rv>
  <rv s="0">
    <v>1073742080</v>
    <v>lutetium-164</v>
    <v>wjson{"t":"e","d":"Isotope","e":"Lutetium164"}</v>
    <v>en-US</v>
    <v>Atom</v>
  </rv>
  <rv s="0">
    <v>1073742080</v>
    <v>lutetium-165</v>
    <v>wjson{"t":"e","d":"Isotope","e":"Lutetium165"}</v>
    <v>en-US</v>
    <v>Atom</v>
  </rv>
  <rv s="0">
    <v>1073742080</v>
    <v>lutetium-166</v>
    <v>wjson{"t":"e","d":"Isotope","e":"Lutetium166"}</v>
    <v>en-US</v>
    <v>Atom</v>
  </rv>
  <rv s="0">
    <v>1073742080</v>
    <v>lutetium-167</v>
    <v>wjson{"t":"e","d":"Isotope","e":"Lutetium167"}</v>
    <v>en-US</v>
    <v>Atom</v>
  </rv>
  <rv s="0">
    <v>1073742080</v>
    <v>lutetium-168</v>
    <v>wjson{"t":"e","d":"Isotope","e":"Lutetium168"}</v>
    <v>en-US</v>
    <v>Atom</v>
  </rv>
  <rv s="0">
    <v>1073742080</v>
    <v>lutetium-169</v>
    <v>wjson{"t":"e","d":"Isotope","e":"Lutetium169"}</v>
    <v>en-US</v>
    <v>Atom</v>
  </rv>
  <rv s="0">
    <v>1073742080</v>
    <v>lutetium-170</v>
    <v>wjson{"t":"e","d":"Isotope","e":"Lutetium170"}</v>
    <v>en-US</v>
    <v>Atom</v>
  </rv>
  <rv s="0">
    <v>1073742080</v>
    <v>lutetium-171</v>
    <v>wjson{"t":"e","d":"Isotope","e":"Lutetium171"}</v>
    <v>en-US</v>
    <v>Atom</v>
  </rv>
  <rv s="0">
    <v>1073742080</v>
    <v>lutetium-172</v>
    <v>wjson{"t":"e","d":"Isotope","e":"Lutetium172"}</v>
    <v>en-US</v>
    <v>Atom</v>
  </rv>
  <rv s="0">
    <v>1073742080</v>
    <v>lutetium-173</v>
    <v>wjson{"t":"e","d":"Isotope","e":"Lutetium173"}</v>
    <v>en-US</v>
    <v>Atom</v>
  </rv>
  <rv s="0">
    <v>1073742080</v>
    <v>lutetium-174</v>
    <v>wjson{"t":"e","d":"Isotope","e":"Lutetium174"}</v>
    <v>en-US</v>
    <v>Atom</v>
  </rv>
  <rv s="0">
    <v>1073742080</v>
    <v>lutetium-175</v>
    <v>wjson{"t":"e","d":"Isotope","e":"Lutetium175"}</v>
    <v>en-US</v>
    <v>Atom</v>
  </rv>
  <rv s="0">
    <v>1073742080</v>
    <v>lutetium-176</v>
    <v>wjson{"t":"e","d":"Isotope","e":"Lutetium176"}</v>
    <v>en-US</v>
    <v>Atom</v>
  </rv>
  <rv s="0">
    <v>1073742080</v>
    <v>lutetium-177</v>
    <v>wjson{"t":"e","d":"Isotope","e":"Lutetium177"}</v>
    <v>en-US</v>
    <v>Atom</v>
  </rv>
  <rv s="0">
    <v>1073742080</v>
    <v>lutetium-178</v>
    <v>wjson{"t":"e","d":"Isotope","e":"Lutetium178"}</v>
    <v>en-US</v>
    <v>Atom</v>
  </rv>
  <rv s="0">
    <v>1073742080</v>
    <v>lutetium-179</v>
    <v>wjson{"t":"e","d":"Isotope","e":"Lutetium179"}</v>
    <v>en-US</v>
    <v>Atom</v>
  </rv>
  <rv s="0">
    <v>1073742080</v>
    <v>lutetium-180</v>
    <v>wjson{"t":"e","d":"Isotope","e":"Lutetium180"}</v>
    <v>en-US</v>
    <v>Atom</v>
  </rv>
  <rv s="0">
    <v>1073742080</v>
    <v>lutetium-181</v>
    <v>wjson{"t":"e","d":"Isotope","e":"Lutetium181"}</v>
    <v>en-US</v>
    <v>Atom</v>
  </rv>
  <rv s="0">
    <v>1073742080</v>
    <v>lutetium-182</v>
    <v>wjson{"t":"e","d":"Isotope","e":"Lutetium182"}</v>
    <v>en-US</v>
    <v>Atom</v>
  </rv>
  <rv s="0">
    <v>1073742080</v>
    <v>lutetium-183</v>
    <v>wjson{"t":"e","d":"Isotope","e":"Lutetium183"}</v>
    <v>en-US</v>
    <v>Atom</v>
  </rv>
  <rv s="0">
    <v>1073742080</v>
    <v>lutetium-184</v>
    <v>wjson{"t":"e","d":"Isotope","e":"Lutetium184"}</v>
    <v>en-US</v>
    <v>Atom</v>
  </rv>
  <rv s="2">
    <v>614</v>
  </rv>
  <rv s="1">
    <fb>350.31</fb>
    <v>27</v>
  </rv>
  <rv s="1">
    <fb>555.09</fb>
    <v>27</v>
  </rv>
  <rv s="2">
    <v>615</v>
  </rv>
  <rv s="1">
    <fb>1.2E-9</fb>
    <v>30</v>
  </rv>
  <rv s="1">
    <fb>1663</fb>
    <v>26</v>
  </rv>
  <rv s="1">
    <fb>1.5E-11</fb>
    <v>33</v>
  </rv>
  <rv s="4">
    <v>243</v>
    <v>10</v>
    <v>32</v>
    <v>1</v>
    <v>periodic table location</v>
  </rv>
  <rv s="2">
    <v>616</v>
  </rv>
  <rv s="2">
    <v>617</v>
  </rv>
  <rv s="1">
    <fb>1.1800000000000016E-5</fb>
    <v>28</v>
  </rv>
  <rv s="31">
    <v>#VALUE!</v>
    <v>en-US</v>
    <v>wjson{"t":"e","d":"Element","e":"Lutetium"}</v>
    <v>1073742080</v>
    <v>1</v>
    <v>128</v>
    <v>129</v>
    <v>lutetium</v>
    <v>8</v>
    <v>9</v>
    <v>Atom</v>
    <v>10</v>
    <v>130</v>
    <v>24</v>
    <v>8509</v>
    <v>2398</v>
    <v>3967</v>
    <v>Lu</v>
    <v>d</v>
    <v>8510</v>
    <v>CAS7439-94-3</v>
    <v>4331</v>
    <v>8511</v>
    <v>8512</v>
    <v>8515</v>
    <v>8516</v>
    <v>1907</v>
    <v>3129</v>
    <v>5416</v>
    <v>8517</v>
    <v>2201</v>
    <v>8518</v>
    <v>16</v>
    <v>8554</v>
    <v>27</v>
    <v>8557</v>
    <v>8558</v>
    <v>8559</v>
    <v>2280</v>
    <v>2739</v>
    <v>lutetium</v>
    <v>2398</v>
    <v>8560</v>
    <v>2349</v>
    <v>8561</v>
    <v>4801</v>
    <v>3220</v>
    <v>8562</v>
    <v>lutetium</v>
    <v>8449</v>
    <v>8563</v>
    <v>2201</v>
    <v>8564</v>
    <v>Lutetium is a chemical element with the symbol Lu and atomic number 71. It is a silvery white metal, which resists corrosion in dry air, but not in moist air.</v>
    <v>element</v>
  </rv>
  <rv s="0">
    <v>1073742080</v>
    <v>actinium</v>
    <v>wjson{"t":"e","d":"Element","e":"Actinium"}</v>
    <v>en-US</v>
    <v>Atom</v>
  </rv>
  <rv s="1">
    <fb>89</fb>
    <v>26</v>
  </rv>
  <rv s="1">
    <fb>3200</fb>
    <v>26</v>
  </rv>
  <rv s="1">
    <fb>10.07</fb>
    <v>25</v>
  </rv>
  <rv s="0">
    <v>-1610612480</v>
    <v>André‐Louis Debierne</v>
    <v>wjson{"t":"e","d":"Person","e":"Andre-LouisDebierne::rnrj4"}</v>
    <v>en-US</v>
    <v>NotablePeople</v>
  </rv>
  <rv s="2">
    <v>618</v>
  </rv>
  <rv s="1">
    <fb>21.786529680365298</fb>
    <v>25</v>
  </rv>
  <rv s="3">
    <v>244</v>
    <v>10</v>
    <v>0</v>
    <v>image of actinium</v>
  </rv>
  <rv s="0">
    <v>1073742080</v>
    <v>actinium-206</v>
    <v>wjson{"t":"e","d":"Isotope","e":"Actinium206"}</v>
    <v>en-US</v>
    <v>Atom</v>
  </rv>
  <rv s="0">
    <v>1073742080</v>
    <v>actinium-207</v>
    <v>wjson{"t":"e","d":"Isotope","e":"Actinium207"}</v>
    <v>en-US</v>
    <v>Atom</v>
  </rv>
  <rv s="0">
    <v>1073742080</v>
    <v>actinium-208</v>
    <v>wjson{"t":"e","d":"Isotope","e":"Actinium208"}</v>
    <v>en-US</v>
    <v>Atom</v>
  </rv>
  <rv s="0">
    <v>1073742080</v>
    <v>actinium-209</v>
    <v>wjson{"t":"e","d":"Isotope","e":"Actinium209"}</v>
    <v>en-US</v>
    <v>Atom</v>
  </rv>
  <rv s="0">
    <v>1073742080</v>
    <v>actinium-210</v>
    <v>wjson{"t":"e","d":"Isotope","e":"Actinium210"}</v>
    <v>en-US</v>
    <v>Atom</v>
  </rv>
  <rv s="0">
    <v>1073742080</v>
    <v>actinium-211</v>
    <v>wjson{"t":"e","d":"Isotope","e":"Actinium211"}</v>
    <v>en-US</v>
    <v>Atom</v>
  </rv>
  <rv s="0">
    <v>1073742080</v>
    <v>actinium-212</v>
    <v>wjson{"t":"e","d":"Isotope","e":"Actinium212"}</v>
    <v>en-US</v>
    <v>Atom</v>
  </rv>
  <rv s="0">
    <v>1073742080</v>
    <v>actinium-213</v>
    <v>wjson{"t":"e","d":"Isotope","e":"Actinium213"}</v>
    <v>en-US</v>
    <v>Atom</v>
  </rv>
  <rv s="0">
    <v>1073742080</v>
    <v>actinium-214</v>
    <v>wjson{"t":"e","d":"Isotope","e":"Actinium214"}</v>
    <v>en-US</v>
    <v>Atom</v>
  </rv>
  <rv s="0">
    <v>1073742080</v>
    <v>actinium-215</v>
    <v>wjson{"t":"e","d":"Isotope","e":"Actinium215"}</v>
    <v>en-US</v>
    <v>Atom</v>
  </rv>
  <rv s="0">
    <v>1073742080</v>
    <v>actinium-216</v>
    <v>wjson{"t":"e","d":"Isotope","e":"Actinium216"}</v>
    <v>en-US</v>
    <v>Atom</v>
  </rv>
  <rv s="0">
    <v>1073742080</v>
    <v>actinium-217</v>
    <v>wjson{"t":"e","d":"Isotope","e":"Actinium217"}</v>
    <v>en-US</v>
    <v>Atom</v>
  </rv>
  <rv s="0">
    <v>1073742080</v>
    <v>actinium-218</v>
    <v>wjson{"t":"e","d":"Isotope","e":"Actinium218"}</v>
    <v>en-US</v>
    <v>Atom</v>
  </rv>
  <rv s="0">
    <v>1073742080</v>
    <v>actinium-219</v>
    <v>wjson{"t":"e","d":"Isotope","e":"Actinium219"}</v>
    <v>en-US</v>
    <v>Atom</v>
  </rv>
  <rv s="0">
    <v>1073742080</v>
    <v>actinium-220</v>
    <v>wjson{"t":"e","d":"Isotope","e":"Actinium220"}</v>
    <v>en-US</v>
    <v>Atom</v>
  </rv>
  <rv s="0">
    <v>1073742080</v>
    <v>actinium-221</v>
    <v>wjson{"t":"e","d":"Isotope","e":"Actinium221"}</v>
    <v>en-US</v>
    <v>Atom</v>
  </rv>
  <rv s="0">
    <v>1073742080</v>
    <v>actinium-222</v>
    <v>wjson{"t":"e","d":"Isotope","e":"Actinium222"}</v>
    <v>en-US</v>
    <v>Atom</v>
  </rv>
  <rv s="0">
    <v>1073742080</v>
    <v>actinium-223</v>
    <v>wjson{"t":"e","d":"Isotope","e":"Actinium223"}</v>
    <v>en-US</v>
    <v>Atom</v>
  </rv>
  <rv s="0">
    <v>1073742080</v>
    <v>actinium-224</v>
    <v>wjson{"t":"e","d":"Isotope","e":"Actinium224"}</v>
    <v>en-US</v>
    <v>Atom</v>
  </rv>
  <rv s="0">
    <v>1073742080</v>
    <v>actinium-225</v>
    <v>wjson{"t":"e","d":"Isotope","e":"Actinium225"}</v>
    <v>en-US</v>
    <v>Atom</v>
  </rv>
  <rv s="0">
    <v>1073742080</v>
    <v>actinium-226</v>
    <v>wjson{"t":"e","d":"Isotope","e":"Actinium226"}</v>
    <v>en-US</v>
    <v>Atom</v>
  </rv>
  <rv s="0">
    <v>1073742080</v>
    <v>actinium-227</v>
    <v>wjson{"t":"e","d":"Isotope","e":"Actinium227"}</v>
    <v>en-US</v>
    <v>Atom</v>
  </rv>
  <rv s="0">
    <v>1073742080</v>
    <v>actinium-228</v>
    <v>wjson{"t":"e","d":"Isotope","e":"Actinium228"}</v>
    <v>en-US</v>
    <v>Atom</v>
  </rv>
  <rv s="0">
    <v>1073742080</v>
    <v>actinium-229</v>
    <v>wjson{"t":"e","d":"Isotope","e":"Actinium229"}</v>
    <v>en-US</v>
    <v>Atom</v>
  </rv>
  <rv s="0">
    <v>1073742080</v>
    <v>actinium-230</v>
    <v>wjson{"t":"e","d":"Isotope","e":"Actinium230"}</v>
    <v>en-US</v>
    <v>Atom</v>
  </rv>
  <rv s="0">
    <v>1073742080</v>
    <v>actinium-231</v>
    <v>wjson{"t":"e","d":"Isotope","e":"Actinium231"}</v>
    <v>en-US</v>
    <v>Atom</v>
  </rv>
  <rv s="0">
    <v>1073742080</v>
    <v>actinium-232</v>
    <v>wjson{"t":"e","d":"Isotope","e":"Actinium232"}</v>
    <v>en-US</v>
    <v>Atom</v>
  </rv>
  <rv s="0">
    <v>1073742080</v>
    <v>actinium-233</v>
    <v>wjson{"t":"e","d":"Isotope","e":"Actinium233"}</v>
    <v>en-US</v>
    <v>Atom</v>
  </rv>
  <rv s="0">
    <v>1073742080</v>
    <v>actinium-234</v>
    <v>wjson{"t":"e","d":"Isotope","e":"Actinium234"}</v>
    <v>en-US</v>
    <v>Atom</v>
  </rv>
  <rv s="0">
    <v>1073742080</v>
    <v>actinium-235</v>
    <v>wjson{"t":"e","d":"Isotope","e":"Actinium235"}</v>
    <v>en-US</v>
    <v>Atom</v>
  </rv>
  <rv s="0">
    <v>1073742080</v>
    <v>actinium-236</v>
    <v>wjson{"t":"e","d":"Isotope","e":"Actinium236"}</v>
    <v>en-US</v>
    <v>Atom</v>
  </rv>
  <rv s="2">
    <v>619</v>
  </rv>
  <rv s="1">
    <fb>567</fb>
    <v>26</v>
  </rv>
  <rv s="2">
    <v>620</v>
  </rv>
  <rv s="1">
    <fb>1050</fb>
    <v>26</v>
  </rv>
  <rv s="4">
    <v>245</v>
    <v>10</v>
    <v>32</v>
    <v>1</v>
    <v>periodic table location</v>
  </rv>
  <rv s="65">
    <v>#VALUE!</v>
    <v>en-US</v>
    <v>wjson{"t":"e","d":"Element","e":"Actinium"}</v>
    <v>1073742080</v>
    <v>1</v>
    <v>218</v>
    <v>219</v>
    <v>actinium</v>
    <v>8</v>
    <v>9</v>
    <v>Atom</v>
    <v>10</v>
    <v>220</v>
    <v>24</v>
    <v>2643</v>
    <v>8567</v>
    <v>Ac</v>
    <v>f</v>
    <v>8568</v>
    <v>CAS7440-34-8</v>
    <v>5957</v>
    <v>8569</v>
    <v>8571</v>
    <v>2257</v>
    <v>1899</v>
    <v>2637</v>
    <v>8572</v>
    <v>221</v>
    <v>8573</v>
    <v>224</v>
    <v>8605</v>
    <v>235</v>
    <v>8607</v>
    <v>8608</v>
    <v>actinium</v>
    <v>8567</v>
    <v>2395</v>
    <v>8609</v>
    <v>221</v>
    <v>actinium</v>
    <v>8605</v>
    <v>2201</v>
    <v>Actinium is a chemical element with the symbol Ac and atomic number 89. It was first isolated by French chemist André–Louis Debierne in 1899.</v>
    <v>element</v>
  </rv>
  <rv s="0">
    <v>1073742080</v>
    <v>thorium</v>
    <v>wjson{"t":"e","d":"Element","e":"Thorium"}</v>
    <v>en-US</v>
    <v>Atom</v>
  </rv>
  <rv s="1">
    <fb>232.0377</fb>
    <v>66</v>
  </rv>
  <rv s="1">
    <fb>4820</fb>
    <v>26</v>
  </rv>
  <rv s="1">
    <fb>11.724</fb>
    <v>25</v>
  </rv>
  <rv s="1">
    <fb>14.060121765601219</fb>
    <v>27</v>
  </rv>
  <rv s="3">
    <v>246</v>
    <v>10</v>
    <v>0</v>
    <v>image of thorium</v>
  </rv>
  <rv s="0">
    <v>1073742080</v>
    <v>thorium-209</v>
    <v>wjson{"t":"e","d":"Isotope","e":"Thorium209"}</v>
    <v>en-US</v>
    <v>Atom</v>
  </rv>
  <rv s="0">
    <v>1073742080</v>
    <v>thorium-210</v>
    <v>wjson{"t":"e","d":"Isotope","e":"Thorium210"}</v>
    <v>en-US</v>
    <v>Atom</v>
  </rv>
  <rv s="0">
    <v>1073742080</v>
    <v>thorium-211</v>
    <v>wjson{"t":"e","d":"Isotope","e":"Thorium211"}</v>
    <v>en-US</v>
    <v>Atom</v>
  </rv>
  <rv s="0">
    <v>1073742080</v>
    <v>thorium-212</v>
    <v>wjson{"t":"e","d":"Isotope","e":"Thorium212"}</v>
    <v>en-US</v>
    <v>Atom</v>
  </rv>
  <rv s="0">
    <v>1073742080</v>
    <v>thorium-213</v>
    <v>wjson{"t":"e","d":"Isotope","e":"Thorium213"}</v>
    <v>en-US</v>
    <v>Atom</v>
  </rv>
  <rv s="0">
    <v>1073742080</v>
    <v>thorium-214</v>
    <v>wjson{"t":"e","d":"Isotope","e":"Thorium214"}</v>
    <v>en-US</v>
    <v>Atom</v>
  </rv>
  <rv s="0">
    <v>1073742080</v>
    <v>thorium-215</v>
    <v>wjson{"t":"e","d":"Isotope","e":"Thorium215"}</v>
    <v>en-US</v>
    <v>Atom</v>
  </rv>
  <rv s="0">
    <v>1073742080</v>
    <v>thorium-216</v>
    <v>wjson{"t":"e","d":"Isotope","e":"Thorium216"}</v>
    <v>en-US</v>
    <v>Atom</v>
  </rv>
  <rv s="0">
    <v>1073742080</v>
    <v>thorium-217</v>
    <v>wjson{"t":"e","d":"Isotope","e":"Thorium217"}</v>
    <v>en-US</v>
    <v>Atom</v>
  </rv>
  <rv s="0">
    <v>1073742080</v>
    <v>thorium-218</v>
    <v>wjson{"t":"e","d":"Isotope","e":"Thorium218"}</v>
    <v>en-US</v>
    <v>Atom</v>
  </rv>
  <rv s="0">
    <v>1073742080</v>
    <v>thorium-219</v>
    <v>wjson{"t":"e","d":"Isotope","e":"Thorium219"}</v>
    <v>en-US</v>
    <v>Atom</v>
  </rv>
  <rv s="0">
    <v>1073742080</v>
    <v>thorium-220</v>
    <v>wjson{"t":"e","d":"Isotope","e":"Thorium220"}</v>
    <v>en-US</v>
    <v>Atom</v>
  </rv>
  <rv s="0">
    <v>1073742080</v>
    <v>thorium-221</v>
    <v>wjson{"t":"e","d":"Isotope","e":"Thorium221"}</v>
    <v>en-US</v>
    <v>Atom</v>
  </rv>
  <rv s="0">
    <v>1073742080</v>
    <v>thorium-222</v>
    <v>wjson{"t":"e","d":"Isotope","e":"Thorium222"}</v>
    <v>en-US</v>
    <v>Atom</v>
  </rv>
  <rv s="0">
    <v>1073742080</v>
    <v>thorium-223</v>
    <v>wjson{"t":"e","d":"Isotope","e":"Thorium223"}</v>
    <v>en-US</v>
    <v>Atom</v>
  </rv>
  <rv s="0">
    <v>1073742080</v>
    <v>thorium-224</v>
    <v>wjson{"t":"e","d":"Isotope","e":"Thorium224"}</v>
    <v>en-US</v>
    <v>Atom</v>
  </rv>
  <rv s="0">
    <v>1073742080</v>
    <v>thorium-225</v>
    <v>wjson{"t":"e","d":"Isotope","e":"Thorium225"}</v>
    <v>en-US</v>
    <v>Atom</v>
  </rv>
  <rv s="0">
    <v>1073742080</v>
    <v>thorium-226</v>
    <v>wjson{"t":"e","d":"Isotope","e":"Thorium226"}</v>
    <v>en-US</v>
    <v>Atom</v>
  </rv>
  <rv s="0">
    <v>1073742080</v>
    <v>thorium-227</v>
    <v>wjson{"t":"e","d":"Isotope","e":"Thorium227"}</v>
    <v>en-US</v>
    <v>Atom</v>
  </rv>
  <rv s="0">
    <v>1073742080</v>
    <v>thorium-228</v>
    <v>wjson{"t":"e","d":"Isotope","e":"Thorium228"}</v>
    <v>en-US</v>
    <v>Atom</v>
  </rv>
  <rv s="0">
    <v>1073742080</v>
    <v>thorium-229</v>
    <v>wjson{"t":"e","d":"Isotope","e":"Thorium229"}</v>
    <v>en-US</v>
    <v>Atom</v>
  </rv>
  <rv s="0">
    <v>1073742080</v>
    <v>thorium-230</v>
    <v>wjson{"t":"e","d":"Isotope","e":"Thorium230"}</v>
    <v>en-US</v>
    <v>Atom</v>
  </rv>
  <rv s="0">
    <v>1073742080</v>
    <v>thorium-231</v>
    <v>wjson{"t":"e","d":"Isotope","e":"Thorium231"}</v>
    <v>en-US</v>
    <v>Atom</v>
  </rv>
  <rv s="0">
    <v>1073742080</v>
    <v>thorium-232</v>
    <v>wjson{"t":"e","d":"Isotope","e":"Thorium232"}</v>
    <v>en-US</v>
    <v>Atom</v>
  </rv>
  <rv s="0">
    <v>1073742080</v>
    <v>thorium-233</v>
    <v>wjson{"t":"e","d":"Isotope","e":"Thorium233"}</v>
    <v>en-US</v>
    <v>Atom</v>
  </rv>
  <rv s="0">
    <v>1073742080</v>
    <v>thorium-234</v>
    <v>wjson{"t":"e","d":"Isotope","e":"Thorium234"}</v>
    <v>en-US</v>
    <v>Atom</v>
  </rv>
  <rv s="0">
    <v>1073742080</v>
    <v>thorium-235</v>
    <v>wjson{"t":"e","d":"Isotope","e":"Thorium235"}</v>
    <v>en-US</v>
    <v>Atom</v>
  </rv>
  <rv s="0">
    <v>1073742080</v>
    <v>thorium-236</v>
    <v>wjson{"t":"e","d":"Isotope","e":"Thorium236"}</v>
    <v>en-US</v>
    <v>Atom</v>
  </rv>
  <rv s="0">
    <v>1073742080</v>
    <v>thorium-237</v>
    <v>wjson{"t":"e","d":"Isotope","e":"Thorium237"}</v>
    <v>en-US</v>
    <v>Atom</v>
  </rv>
  <rv s="0">
    <v>1073742080</v>
    <v>thorium-238</v>
    <v>wjson{"t":"e","d":"Isotope","e":"Thorium238"}</v>
    <v>en-US</v>
    <v>Atom</v>
  </rv>
  <rv s="2">
    <v>621</v>
  </rv>
  <rv s="1">
    <fb>508.42</fb>
    <v>27</v>
  </rv>
  <rv s="2">
    <v>622</v>
  </rv>
  <rv s="1">
    <fb>7.2E-9</fb>
    <v>97</v>
  </rv>
  <rv s="1">
    <fb>1750</fb>
    <v>26</v>
  </rv>
  <rv s="1">
    <fb>1.6999999999999999E-9</fb>
    <v>97</v>
  </rv>
  <rv s="1">
    <fb>3.9999999999999999E-12</fb>
    <v>83</v>
  </rv>
  <rv s="4">
    <v>247</v>
    <v>10</v>
    <v>32</v>
    <v>1</v>
    <v>periodic table location</v>
  </rv>
  <rv s="2">
    <v>623</v>
  </rv>
  <rv s="2">
    <v>624</v>
  </rv>
  <rv s="1">
    <fb>8.3999999999999982E-5</fb>
    <v>28</v>
  </rv>
  <rv s="66">
    <v>#VALUE!</v>
    <v>en-US</v>
    <v>wjson{"t":"e","d":"Element","e":"Thorium"}</v>
    <v>1073742080</v>
    <v>1</v>
    <v>221</v>
    <v>222</v>
    <v>thorium</v>
    <v>8</v>
    <v>9</v>
    <v>Atom</v>
    <v>10</v>
    <v>223</v>
    <v>24</v>
    <v>8612</v>
    <v>25</v>
    <v>Th</v>
    <v>f</v>
    <v>8613</v>
    <v>CAS7440-29-1</v>
    <v>4809</v>
    <v>7985</v>
    <v>8614</v>
    <v>2756</v>
    <v>2211</v>
    <v>1829</v>
    <v>4879</v>
    <v>4157</v>
    <v>8615</v>
    <v>221</v>
    <v>8616</v>
    <v>224</v>
    <v>8647</v>
    <v>235</v>
    <v>8649</v>
    <v>8650</v>
    <v>8651</v>
    <v>8210</v>
    <v>8652</v>
    <v>thorium</v>
    <v>25</v>
    <v>8653</v>
    <v>2395</v>
    <v>8654</v>
    <v>4924</v>
    <v>5409</v>
    <v>8655</v>
    <v>thorium</v>
    <v>2260</v>
    <v>8656</v>
    <v>2247</v>
    <v>8657</v>
    <v>Thorium is a weakly radioactive metallic chemical element with the symbol Th and atomic number 90.</v>
    <v>element</v>
  </rv>
  <rv s="0">
    <v>1073742080</v>
    <v>protactinium</v>
    <v>wjson{"t":"e","d":"Element","e":"Protactinium"}</v>
    <v>en-US</v>
    <v>Atom</v>
  </rv>
  <rv s="1">
    <fb>231.03587999999999</fb>
    <v>67</v>
  </rv>
  <rv s="1">
    <fb>91</fb>
    <v>26</v>
  </rv>
  <rv s="1">
    <fb>9.9000000000000002E-13</fb>
    <v>31</v>
  </rv>
  <rv s="1">
    <fb>15.37</fb>
    <v>25</v>
  </rv>
  <rv s="0">
    <v>-1610612480</v>
    <v>Oswald Helmuth Göhring</v>
    <v>wjson{"t":"e","d":"Person","e":"OswaldHelmuthGohring::6463f"}</v>
    <v>en-US</v>
    <v>NotablePeople</v>
  </rv>
  <rv s="0">
    <v>-1610612480</v>
    <v>John Arnold Cranston</v>
    <v>wjson{"t":"e","d":"Person","e":"JohnCranston::245px"}</v>
    <v>en-US</v>
    <v>NotablePeople</v>
  </rv>
  <rv s="0">
    <v>-1610612480</v>
    <v>Alexander Fleck, 1st Baron Fleck</v>
    <v>wjson{"t":"e","d":"Person","e":"AlexanderFleck::cx2jk"}</v>
    <v>en-US</v>
    <v>NotablePeople</v>
  </rv>
  <rv s="0">
    <v>-1610612480</v>
    <v>Otto Hahn</v>
    <v>wjson{"t":"e","d":"Person","e":"OttoHahn::p9f3f"}</v>
    <v>en-US</v>
    <v>NotablePeople</v>
  </rv>
  <rv s="0">
    <v>-1610612480</v>
    <v>Lise Meitner</v>
    <v>wjson{"t":"e","d":"Person","e":"LiseMeitner::rr4x5"}</v>
    <v>en-US</v>
    <v>NotablePeople</v>
  </rv>
  <rv s="0">
    <v>-1610612480</v>
    <v>Kasimir Fajans</v>
    <v>wjson{"t":"e","d":"Person","e":"KasimirFajans::5wqnb"}</v>
    <v>en-US</v>
    <v>NotablePeople</v>
  </rv>
  <rv s="0">
    <v>-1610612480</v>
    <v>Frederick Soddy</v>
    <v>wjson{"t":"e","d":"Person","e":"FrederickSoddy::36wdx"}</v>
    <v>en-US</v>
    <v>NotablePeople</v>
  </rv>
  <rv s="2">
    <v>625</v>
  </rv>
  <rv s="1">
    <fb>32787.924911212584</fb>
    <v>26</v>
  </rv>
  <rv s="3">
    <v>248</v>
    <v>10</v>
    <v>0</v>
    <v>image of protactinium</v>
  </rv>
  <rv s="0">
    <v>1073742080</v>
    <v>protactinium-212</v>
    <v>wjson{"t":"e","d":"Isotope","e":"Protactinium212"}</v>
    <v>en-US</v>
    <v>Atom</v>
  </rv>
  <rv s="0">
    <v>1073742080</v>
    <v>protactinium-213</v>
    <v>wjson{"t":"e","d":"Isotope","e":"Protactinium213"}</v>
    <v>en-US</v>
    <v>Atom</v>
  </rv>
  <rv s="0">
    <v>1073742080</v>
    <v>protactinium-214</v>
    <v>wjson{"t":"e","d":"Isotope","e":"Protactinium214"}</v>
    <v>en-US</v>
    <v>Atom</v>
  </rv>
  <rv s="0">
    <v>1073742080</v>
    <v>protactinium-215</v>
    <v>wjson{"t":"e","d":"Isotope","e":"Protactinium215"}</v>
    <v>en-US</v>
    <v>Atom</v>
  </rv>
  <rv s="0">
    <v>1073742080</v>
    <v>protactinium-216</v>
    <v>wjson{"t":"e","d":"Isotope","e":"Protactinium216"}</v>
    <v>en-US</v>
    <v>Atom</v>
  </rv>
  <rv s="0">
    <v>1073742080</v>
    <v>protactinium-217</v>
    <v>wjson{"t":"e","d":"Isotope","e":"Protactinium217"}</v>
    <v>en-US</v>
    <v>Atom</v>
  </rv>
  <rv s="0">
    <v>1073742080</v>
    <v>protactinium-218</v>
    <v>wjson{"t":"e","d":"Isotope","e":"Protactinium218"}</v>
    <v>en-US</v>
    <v>Atom</v>
  </rv>
  <rv s="0">
    <v>1073742080</v>
    <v>protactinium-219</v>
    <v>wjson{"t":"e","d":"Isotope","e":"Protactinium219"}</v>
    <v>en-US</v>
    <v>Atom</v>
  </rv>
  <rv s="0">
    <v>1073742080</v>
    <v>protactinium-220</v>
    <v>wjson{"t":"e","d":"Isotope","e":"Protactinium220"}</v>
    <v>en-US</v>
    <v>Atom</v>
  </rv>
  <rv s="0">
    <v>1073742080</v>
    <v>protactinium-221</v>
    <v>wjson{"t":"e","d":"Isotope","e":"Protactinium221"}</v>
    <v>en-US</v>
    <v>Atom</v>
  </rv>
  <rv s="0">
    <v>1073742080</v>
    <v>protactinium-222</v>
    <v>wjson{"t":"e","d":"Isotope","e":"Protactinium222"}</v>
    <v>en-US</v>
    <v>Atom</v>
  </rv>
  <rv s="0">
    <v>1073742080</v>
    <v>protactinium-223</v>
    <v>wjson{"t":"e","d":"Isotope","e":"Protactinium223"}</v>
    <v>en-US</v>
    <v>Atom</v>
  </rv>
  <rv s="0">
    <v>1073742080</v>
    <v>protactinium-224</v>
    <v>wjson{"t":"e","d":"Isotope","e":"Protactinium224"}</v>
    <v>en-US</v>
    <v>Atom</v>
  </rv>
  <rv s="0">
    <v>1073742080</v>
    <v>protactinium-225</v>
    <v>wjson{"t":"e","d":"Isotope","e":"Protactinium225"}</v>
    <v>en-US</v>
    <v>Atom</v>
  </rv>
  <rv s="0">
    <v>1073742080</v>
    <v>protactinium-226</v>
    <v>wjson{"t":"e","d":"Isotope","e":"Protactinium226"}</v>
    <v>en-US</v>
    <v>Atom</v>
  </rv>
  <rv s="0">
    <v>1073742080</v>
    <v>protactinium-227</v>
    <v>wjson{"t":"e","d":"Isotope","e":"Protactinium227"}</v>
    <v>en-US</v>
    <v>Atom</v>
  </rv>
  <rv s="0">
    <v>1073742080</v>
    <v>protactinium-228</v>
    <v>wjson{"t":"e","d":"Isotope","e":"Protactinium228"}</v>
    <v>en-US</v>
    <v>Atom</v>
  </rv>
  <rv s="0">
    <v>1073742080</v>
    <v>protactinium-229</v>
    <v>wjson{"t":"e","d":"Isotope","e":"Protactinium229"}</v>
    <v>en-US</v>
    <v>Atom</v>
  </rv>
  <rv s="0">
    <v>1073742080</v>
    <v>protactinium-230</v>
    <v>wjson{"t":"e","d":"Isotope","e":"Protactinium230"}</v>
    <v>en-US</v>
    <v>Atom</v>
  </rv>
  <rv s="0">
    <v>1073742080</v>
    <v>protactinium-231</v>
    <v>wjson{"t":"e","d":"Isotope","e":"Protactinium231"}</v>
    <v>en-US</v>
    <v>Atom</v>
  </rv>
  <rv s="0">
    <v>1073742080</v>
    <v>protactinium-232</v>
    <v>wjson{"t":"e","d":"Isotope","e":"Protactinium232"}</v>
    <v>en-US</v>
    <v>Atom</v>
  </rv>
  <rv s="0">
    <v>1073742080</v>
    <v>protactinium-233</v>
    <v>wjson{"t":"e","d":"Isotope","e":"Protactinium233"}</v>
    <v>en-US</v>
    <v>Atom</v>
  </rv>
  <rv s="0">
    <v>1073742080</v>
    <v>protactinium-234</v>
    <v>wjson{"t":"e","d":"Isotope","e":"Protactinium234"}</v>
    <v>en-US</v>
    <v>Atom</v>
  </rv>
  <rv s="0">
    <v>1073742080</v>
    <v>protactinium-235</v>
    <v>wjson{"t":"e","d":"Isotope","e":"Protactinium235"}</v>
    <v>en-US</v>
    <v>Atom</v>
  </rv>
  <rv s="0">
    <v>1073742080</v>
    <v>protactinium-236</v>
    <v>wjson{"t":"e","d":"Isotope","e":"Protactinium236"}</v>
    <v>en-US</v>
    <v>Atom</v>
  </rv>
  <rv s="0">
    <v>1073742080</v>
    <v>protactinium-237</v>
    <v>wjson{"t":"e","d":"Isotope","e":"Protactinium237"}</v>
    <v>en-US</v>
    <v>Atom</v>
  </rv>
  <rv s="0">
    <v>1073742080</v>
    <v>protactinium-238</v>
    <v>wjson{"t":"e","d":"Isotope","e":"Protactinium238"}</v>
    <v>en-US</v>
    <v>Atom</v>
  </rv>
  <rv s="0">
    <v>1073742080</v>
    <v>protactinium-239</v>
    <v>wjson{"t":"e","d":"Isotope","e":"Protactinium239"}</v>
    <v>en-US</v>
    <v>Atom</v>
  </rv>
  <rv s="0">
    <v>1073742080</v>
    <v>protactinium-240</v>
    <v>wjson{"t":"e","d":"Isotope","e":"Protactinium240"}</v>
    <v>en-US</v>
    <v>Atom</v>
  </rv>
  <rv s="2">
    <v>626</v>
  </rv>
  <rv s="1">
    <fb>392.5</fb>
    <v>29</v>
  </rv>
  <rv s="1">
    <fb>323.8</fb>
    <v>29</v>
  </rv>
  <rv s="2">
    <v>627</v>
  </rv>
  <rv s="1">
    <fb>3.25E-8</fb>
    <v>30</v>
  </rv>
  <rv s="1">
    <fb>1572</fb>
    <v>26</v>
  </rv>
  <rv s="1">
    <fb>7.5089999999999996E-9</fb>
    <v>33</v>
  </rv>
  <rv s="1">
    <fb>2.000000000000009E-23</fb>
    <v>227</v>
  </rv>
  <rv s="4">
    <v>249</v>
    <v>10</v>
    <v>32</v>
    <v>1</v>
    <v>periodic table location</v>
  </rv>
  <rv s="1">
    <fb>4.9949999999999994E-4</fb>
    <v>28</v>
  </rv>
  <rv s="67">
    <v>#VALUE!</v>
    <v>en-US</v>
    <v>wjson{"t":"e","d":"Element","e":"Protactinium"}</v>
    <v>1073742080</v>
    <v>1</v>
    <v>224</v>
    <v>225</v>
    <v>protactinium</v>
    <v>8</v>
    <v>9</v>
    <v>Atom</v>
    <v>10</v>
    <v>226</v>
    <v>24</v>
    <v>8660</v>
    <v>8661</v>
    <v>Pa</v>
    <v>f</v>
    <v>2295</v>
    <v>CAS7440-13-3</v>
    <v>2865</v>
    <v>8662</v>
    <v>8663</v>
    <v>8671</v>
    <v>6025</v>
    <v>1913</v>
    <v>6199</v>
    <v>2381</v>
    <v>8672</v>
    <v>221</v>
    <v>8673</v>
    <v>3907</v>
    <v>8703</v>
    <v>235</v>
    <v>8706</v>
    <v>8707</v>
    <v>8708</v>
    <v>8709</v>
    <v>protactinium</v>
    <v>8661</v>
    <v>8710</v>
    <v>2395</v>
    <v>8711</v>
    <v>6246</v>
    <v>protactinium</v>
    <v>8703</v>
    <v>2293</v>
    <v>8712</v>
    <v>Protactinium (formerly protoactinium) is a chemical element with the symbol Pa and atomic number 91. It is a dense, silvery–gray actinide metal which readily reacts with oxygen, water vapor and inorganic acids.</v>
    <v>element</v>
  </rv>
  <rv s="0">
    <v>1073742080</v>
    <v>uranium</v>
    <v>wjson{"t":"e","d":"Element","e":"Uranium"}</v>
    <v>en-US</v>
    <v>Atom</v>
  </rv>
  <rv s="1">
    <fb>238.02891</fb>
    <v>67</v>
  </rv>
  <rv s="1">
    <fb>92</fb>
    <v>26</v>
  </rv>
  <rv s="1">
    <fb>3927</fb>
    <v>26</v>
  </rv>
  <rv s="1">
    <fb>19.05</fb>
    <v>25</v>
  </rv>
  <rv s="2">
    <v>628</v>
  </rv>
  <rv s="1">
    <fb>1.38</fb>
    <v>27</v>
  </rv>
  <rv s="1">
    <fb>4.4710806697108065</fb>
    <v>27</v>
  </rv>
  <rv s="3">
    <v>250</v>
    <v>10</v>
    <v>0</v>
    <v>image of uranium</v>
  </rv>
  <rv s="0">
    <v>1073742080</v>
    <v>uranium-217</v>
    <v>wjson{"t":"e","d":"Isotope","e":"Uranium217"}</v>
    <v>en-US</v>
    <v>Atom</v>
  </rv>
  <rv s="0">
    <v>1073742080</v>
    <v>uranium-218</v>
    <v>wjson{"t":"e","d":"Isotope","e":"Uranium218"}</v>
    <v>en-US</v>
    <v>Atom</v>
  </rv>
  <rv s="0">
    <v>1073742080</v>
    <v>uranium-219</v>
    <v>wjson{"t":"e","d":"Isotope","e":"Uranium219"}</v>
    <v>en-US</v>
    <v>Atom</v>
  </rv>
  <rv s="0">
    <v>1073742080</v>
    <v>uranium-220</v>
    <v>wjson{"t":"e","d":"Isotope","e":"Uranium220"}</v>
    <v>en-US</v>
    <v>Atom</v>
  </rv>
  <rv s="0">
    <v>1073742080</v>
    <v>uranium-221</v>
    <v>wjson{"t":"e","d":"Isotope","e":"Uranium221"}</v>
    <v>en-US</v>
    <v>Atom</v>
  </rv>
  <rv s="0">
    <v>1073742080</v>
    <v>uranium-222</v>
    <v>wjson{"t":"e","d":"Isotope","e":"Uranium222"}</v>
    <v>en-US</v>
    <v>Atom</v>
  </rv>
  <rv s="0">
    <v>1073742080</v>
    <v>uranium-223</v>
    <v>wjson{"t":"e","d":"Isotope","e":"Uranium223"}</v>
    <v>en-US</v>
    <v>Atom</v>
  </rv>
  <rv s="0">
    <v>1073742080</v>
    <v>uranium-224</v>
    <v>wjson{"t":"e","d":"Isotope","e":"Uranium224"}</v>
    <v>en-US</v>
    <v>Atom</v>
  </rv>
  <rv s="0">
    <v>1073742080</v>
    <v>uranium-225</v>
    <v>wjson{"t":"e","d":"Isotope","e":"Uranium225"}</v>
    <v>en-US</v>
    <v>Atom</v>
  </rv>
  <rv s="0">
    <v>1073742080</v>
    <v>uranium-226</v>
    <v>wjson{"t":"e","d":"Isotope","e":"Uranium226"}</v>
    <v>en-US</v>
    <v>Atom</v>
  </rv>
  <rv s="0">
    <v>1073742080</v>
    <v>uranium-227</v>
    <v>wjson{"t":"e","d":"Isotope","e":"Uranium227"}</v>
    <v>en-US</v>
    <v>Atom</v>
  </rv>
  <rv s="0">
    <v>1073742080</v>
    <v>uranium-228</v>
    <v>wjson{"t":"e","d":"Isotope","e":"Uranium228"}</v>
    <v>en-US</v>
    <v>Atom</v>
  </rv>
  <rv s="0">
    <v>1073742080</v>
    <v>uranium-229</v>
    <v>wjson{"t":"e","d":"Isotope","e":"Uranium229"}</v>
    <v>en-US</v>
    <v>Atom</v>
  </rv>
  <rv s="0">
    <v>1073742080</v>
    <v>uranium-230</v>
    <v>wjson{"t":"e","d":"Isotope","e":"Uranium230"}</v>
    <v>en-US</v>
    <v>Atom</v>
  </rv>
  <rv s="0">
    <v>1073742080</v>
    <v>uranium-231</v>
    <v>wjson{"t":"e","d":"Isotope","e":"Uranium231"}</v>
    <v>en-US</v>
    <v>Atom</v>
  </rv>
  <rv s="0">
    <v>1073742080</v>
    <v>uranium-232</v>
    <v>wjson{"t":"e","d":"Isotope","e":"Uranium232"}</v>
    <v>en-US</v>
    <v>Atom</v>
  </rv>
  <rv s="0">
    <v>1073742080</v>
    <v>uranium-233</v>
    <v>wjson{"t":"e","d":"Isotope","e":"Uranium233"}</v>
    <v>en-US</v>
    <v>Atom</v>
  </rv>
  <rv s="0">
    <v>1073742080</v>
    <v>uranium-234</v>
    <v>wjson{"t":"e","d":"Isotope","e":"Uranium234"}</v>
    <v>en-US</v>
    <v>Atom</v>
  </rv>
  <rv s="0">
    <v>1073742080</v>
    <v>uranium-235</v>
    <v>wjson{"t":"e","d":"Isotope","e":"Uranium235"}</v>
    <v>en-US</v>
    <v>Atom</v>
  </rv>
  <rv s="0">
    <v>1073742080</v>
    <v>uranium-236</v>
    <v>wjson{"t":"e","d":"Isotope","e":"Uranium236"}</v>
    <v>en-US</v>
    <v>Atom</v>
  </rv>
  <rv s="0">
    <v>1073742080</v>
    <v>uranium-237</v>
    <v>wjson{"t":"e","d":"Isotope","e":"Uranium237"}</v>
    <v>en-US</v>
    <v>Atom</v>
  </rv>
  <rv s="0">
    <v>1073742080</v>
    <v>uranium-238</v>
    <v>wjson{"t":"e","d":"Isotope","e":"Uranium238"}</v>
    <v>en-US</v>
    <v>Atom</v>
  </rv>
  <rv s="0">
    <v>1073742080</v>
    <v>uranium-239</v>
    <v>wjson{"t":"e","d":"Isotope","e":"Uranium239"}</v>
    <v>en-US</v>
    <v>Atom</v>
  </rv>
  <rv s="0">
    <v>1073742080</v>
    <v>uranium-240</v>
    <v>wjson{"t":"e","d":"Isotope","e":"Uranium240"}</v>
    <v>en-US</v>
    <v>Atom</v>
  </rv>
  <rv s="0">
    <v>1073742080</v>
    <v>uranium-241</v>
    <v>wjson{"t":"e","d":"Isotope","e":"Uranium241"}</v>
    <v>en-US</v>
    <v>Atom</v>
  </rv>
  <rv s="0">
    <v>1073742080</v>
    <v>uranium-242</v>
    <v>wjson{"t":"e","d":"Isotope","e":"Uranium242"}</v>
    <v>en-US</v>
    <v>Atom</v>
  </rv>
  <rv s="2">
    <v>629</v>
  </rv>
  <rv s="1">
    <fb>285.37</fb>
    <v>27</v>
  </rv>
  <rv s="1">
    <fb>586.95000000000005</fb>
    <v>27</v>
  </rv>
  <rv s="1">
    <fb>495.48</fb>
    <v>27</v>
  </rv>
  <rv s="2">
    <v>630</v>
  </rv>
  <rv s="1">
    <fb>2.1600000000000002E-8</fb>
    <v>97</v>
  </rv>
  <rv s="1">
    <fb>1135</fb>
    <v>26</v>
  </rv>
  <rv s="1">
    <fb>9.7999999999998045E-7</fb>
    <v>75</v>
  </rv>
  <rv s="1">
    <fb>5.14E-9</fb>
    <v>30</v>
  </rv>
  <rv s="1">
    <fb>3.2999999999999176E-7</fb>
    <v>75</v>
  </rv>
  <rv s="4">
    <v>251</v>
    <v>10</v>
    <v>32</v>
    <v>1</v>
    <v>periodic table location</v>
  </rv>
  <rv s="1">
    <fb>186</fb>
    <v>26</v>
  </rv>
  <rv s="1">
    <fb>4.1100000000000002E-4</fb>
    <v>70</v>
  </rv>
  <rv s="68">
    <v>#VALUE!</v>
    <v>en-US</v>
    <v>wjson{"t":"e","d":"Element","e":"Uranium"}</v>
    <v>1073742080</v>
    <v>1</v>
    <v>228</v>
    <v>229</v>
    <v>uranium</v>
    <v>8</v>
    <v>9</v>
    <v>Atom</v>
    <v>10</v>
    <v>230</v>
    <v>24</v>
    <v>8715</v>
    <v>8716</v>
    <v>U</v>
    <v>f</v>
    <v>8717</v>
    <v>CAS7440-61-1</v>
    <v>6875</v>
    <v>4445</v>
    <v>8718</v>
    <v>8719</v>
    <v>1490</v>
    <v>1789</v>
    <v>8458</v>
    <v>8720</v>
    <v>8721</v>
    <v>3220</v>
    <v>8722</v>
    <v>8044</v>
    <v>8749</v>
    <v>235</v>
    <v>8753</v>
    <v>8754</v>
    <v>8755</v>
    <v>8756</v>
    <v>8757</v>
    <v>uranium</v>
    <v>8716</v>
    <v>8758</v>
    <v>2395</v>
    <v>8759</v>
    <v>8503</v>
    <v>3220</v>
    <v>uranium</v>
    <v>5529</v>
    <v>8749</v>
    <v>2349</v>
    <v>8760</v>
    <v>8761</v>
    <v>Uranium is a chemical element with the symbol U and atomic number 92. It is a silvery–grey metal in the actinide series of the periodic table. A uranium atom has 92 protons and 92 electrons, of which 6 are valence electrons.</v>
    <v>element</v>
  </rv>
  <rv s="0">
    <v>1073742080</v>
    <v>neptunium</v>
    <v>wjson{"t":"e","d":"Element","e":"Neptunium"}</v>
    <v>en-US</v>
    <v>Atom</v>
  </rv>
  <rv s="1">
    <fb>237</fb>
    <v>26</v>
  </rv>
  <rv s="1">
    <fb>93</fb>
    <v>26</v>
  </rv>
  <rv s="1">
    <fb>20.45</fb>
    <v>25</v>
  </rv>
  <rv s="0">
    <v>-1610612480</v>
    <v>Edwin McMillan</v>
    <v>wjson{"t":"e","d":"Person","e":"EdwinMcMillan::s4289"}</v>
    <v>en-US</v>
    <v>NotablePeople</v>
  </rv>
  <rv s="0">
    <v>-1610612480</v>
    <v>Philip Hauge Abelson</v>
    <v>wjson{"t":"e","d":"Person","e":"PhilipHaugeAbelson::32n48"}</v>
    <v>en-US</v>
    <v>NotablePeople</v>
  </rv>
  <rv s="2">
    <v>631</v>
  </rv>
  <rv s="1">
    <fb>2.1454845256215118</fb>
    <v>25</v>
  </rv>
  <rv s="3">
    <v>252</v>
    <v>10</v>
    <v>0</v>
    <v>image of neptunium</v>
  </rv>
  <rv s="0">
    <v>1073742080</v>
    <v>neptunium-225</v>
    <v>wjson{"t":"e","d":"Isotope","e":"Neptunium225"}</v>
    <v>en-US</v>
    <v>Atom</v>
  </rv>
  <rv s="0">
    <v>1073742080</v>
    <v>neptunium-226</v>
    <v>wjson{"t":"e","d":"Isotope","e":"Neptunium226"}</v>
    <v>en-US</v>
    <v>Atom</v>
  </rv>
  <rv s="0">
    <v>1073742080</v>
    <v>neptunium-227</v>
    <v>wjson{"t":"e","d":"Isotope","e":"Neptunium227"}</v>
    <v>en-US</v>
    <v>Atom</v>
  </rv>
  <rv s="0">
    <v>1073742080</v>
    <v>neptunium-228</v>
    <v>wjson{"t":"e","d":"Isotope","e":"Neptunium228"}</v>
    <v>en-US</v>
    <v>Atom</v>
  </rv>
  <rv s="0">
    <v>1073742080</v>
    <v>neptunium-229</v>
    <v>wjson{"t":"e","d":"Isotope","e":"Neptunium229"}</v>
    <v>en-US</v>
    <v>Atom</v>
  </rv>
  <rv s="0">
    <v>1073742080</v>
    <v>neptunium-230</v>
    <v>wjson{"t":"e","d":"Isotope","e":"Neptunium230"}</v>
    <v>en-US</v>
    <v>Atom</v>
  </rv>
  <rv s="0">
    <v>1073742080</v>
    <v>neptunium-231</v>
    <v>wjson{"t":"e","d":"Isotope","e":"Neptunium231"}</v>
    <v>en-US</v>
    <v>Atom</v>
  </rv>
  <rv s="0">
    <v>1073742080</v>
    <v>neptunium-232</v>
    <v>wjson{"t":"e","d":"Isotope","e":"Neptunium232"}</v>
    <v>en-US</v>
    <v>Atom</v>
  </rv>
  <rv s="0">
    <v>1073742080</v>
    <v>neptunium-233</v>
    <v>wjson{"t":"e","d":"Isotope","e":"Neptunium233"}</v>
    <v>en-US</v>
    <v>Atom</v>
  </rv>
  <rv s="0">
    <v>1073742080</v>
    <v>neptunium-234</v>
    <v>wjson{"t":"e","d":"Isotope","e":"Neptunium234"}</v>
    <v>en-US</v>
    <v>Atom</v>
  </rv>
  <rv s="0">
    <v>1073742080</v>
    <v>neptunium-235</v>
    <v>wjson{"t":"e","d":"Isotope","e":"Neptunium235"}</v>
    <v>en-US</v>
    <v>Atom</v>
  </rv>
  <rv s="0">
    <v>1073742080</v>
    <v>neptunium-236</v>
    <v>wjson{"t":"e","d":"Isotope","e":"Neptunium236"}</v>
    <v>en-US</v>
    <v>Atom</v>
  </rv>
  <rv s="0">
    <v>1073742080</v>
    <v>neptunium-237</v>
    <v>wjson{"t":"e","d":"Isotope","e":"Neptunium237"}</v>
    <v>en-US</v>
    <v>Atom</v>
  </rv>
  <rv s="0">
    <v>1073742080</v>
    <v>neptunium-238</v>
    <v>wjson{"t":"e","d":"Isotope","e":"Neptunium238"}</v>
    <v>en-US</v>
    <v>Atom</v>
  </rv>
  <rv s="0">
    <v>1073742080</v>
    <v>neptunium-239</v>
    <v>wjson{"t":"e","d":"Isotope","e":"Neptunium239"}</v>
    <v>en-US</v>
    <v>Atom</v>
  </rv>
  <rv s="0">
    <v>1073742080</v>
    <v>neptunium-240</v>
    <v>wjson{"t":"e","d":"Isotope","e":"Neptunium240"}</v>
    <v>en-US</v>
    <v>Atom</v>
  </rv>
  <rv s="0">
    <v>1073742080</v>
    <v>neptunium-241</v>
    <v>wjson{"t":"e","d":"Isotope","e":"Neptunium241"}</v>
    <v>en-US</v>
    <v>Atom</v>
  </rv>
  <rv s="0">
    <v>1073742080</v>
    <v>neptunium-242</v>
    <v>wjson{"t":"e","d":"Isotope","e":"Neptunium242"}</v>
    <v>en-US</v>
    <v>Atom</v>
  </rv>
  <rv s="0">
    <v>1073742080</v>
    <v>neptunium-243</v>
    <v>wjson{"t":"e","d":"Isotope","e":"Neptunium243"}</v>
    <v>en-US</v>
    <v>Atom</v>
  </rv>
  <rv s="0">
    <v>1073742080</v>
    <v>neptunium-244</v>
    <v>wjson{"t":"e","d":"Isotope","e":"Neptunium244"}</v>
    <v>en-US</v>
    <v>Atom</v>
  </rv>
  <rv s="2">
    <v>632</v>
  </rv>
  <rv s="1">
    <fb>666.3</fb>
    <v>29</v>
  </rv>
  <rv s="1">
    <fb>472.3</fb>
    <v>29</v>
  </rv>
  <rv s="1">
    <fb>488.7</fb>
    <v>29</v>
  </rv>
  <rv s="2">
    <v>633</v>
  </rv>
  <rv s="1">
    <fb>644</fb>
    <v>26</v>
  </rv>
  <rv s="4">
    <v>253</v>
    <v>10</v>
    <v>32</v>
    <v>1</v>
    <v>periodic table location</v>
  </rv>
  <rv s="69">
    <v>#VALUE!</v>
    <v>en-US</v>
    <v>wjson{"t":"e","d":"Element","e":"Neptunium"}</v>
    <v>1073742080</v>
    <v>1</v>
    <v>231</v>
    <v>232</v>
    <v>neptunium</v>
    <v>8</v>
    <v>9</v>
    <v>Atom</v>
    <v>10</v>
    <v>233</v>
    <v>24</v>
    <v>8764</v>
    <v>8765</v>
    <v>Np</v>
    <v>f</v>
    <v>2295</v>
    <v>CAS7439-99-8</v>
    <v>2601</v>
    <v>221</v>
    <v>8766</v>
    <v>8769</v>
    <v>7060</v>
    <v>1940</v>
    <v>8166</v>
    <v>3131</v>
    <v>8770</v>
    <v>221</v>
    <v>8771</v>
    <v>7982</v>
    <v>8792</v>
    <v>235</v>
    <v>8796</v>
    <v>8797</v>
    <v>221</v>
    <v>neptunium</v>
    <v>8765</v>
    <v>221</v>
    <v>2395</v>
    <v>8798</v>
    <v>8214</v>
    <v>221</v>
    <v>neptunium</v>
    <v>8792</v>
    <v>2349</v>
    <v>Neptunium is a chemical element with the symbol Np and atomic number 93. A radioactive actinide metal, neptunium is the first transuranic element.</v>
    <v>element</v>
  </rv>
  <rv s="0">
    <v>1073742080</v>
    <v>plutonium</v>
    <v>wjson{"t":"e","d":"Element","e":"Plutonium"}</v>
    <v>en-US</v>
    <v>Atom</v>
  </rv>
  <rv s="1">
    <fb>19.815999999999999</fb>
    <v>25</v>
  </rv>
  <rv s="0">
    <v>-1610612480</v>
    <v>Arthur C. Wahl</v>
    <v>wjson{"t":"e","d":"Person","e":"ArthurCWahl::c2rv2"}</v>
    <v>en-US</v>
    <v>NotablePeople</v>
  </rv>
  <rv s="0">
    <v>-1610612480</v>
    <v>Glenn Seaborg</v>
    <v>wjson{"t":"e","d":"Person","e":"GlennSeaborg::r5qmq"}</v>
    <v>en-US</v>
    <v>NotablePeople</v>
  </rv>
  <rv s="0">
    <v>-1610612480</v>
    <v>Joseph William Kennedy</v>
    <v>wjson{"t":"e","d":"Person","e":"JosephWilliamKennedy::837dn"}</v>
    <v>en-US</v>
    <v>NotablePeople</v>
  </rv>
  <rv s="2">
    <v>634</v>
  </rv>
  <rv s="1">
    <fb>670000</fb>
    <v>26</v>
  </rv>
  <rv s="1">
    <fb>1.28</fb>
    <v>27</v>
  </rv>
  <rv s="1">
    <fb>79.274479959411465</fb>
    <v>26</v>
  </rv>
  <rv s="3">
    <v>254</v>
    <v>10</v>
    <v>0</v>
    <v>image of plutonium</v>
  </rv>
  <rv s="0">
    <v>1073742080</v>
    <v>plutonium-228</v>
    <v>wjson{"t":"e","d":"Isotope","e":"Plutonium228"}</v>
    <v>en-US</v>
    <v>Atom</v>
  </rv>
  <rv s="0">
    <v>1073742080</v>
    <v>plutonium-229</v>
    <v>wjson{"t":"e","d":"Isotope","e":"Plutonium229"}</v>
    <v>en-US</v>
    <v>Atom</v>
  </rv>
  <rv s="0">
    <v>1073742080</v>
    <v>plutonium-230</v>
    <v>wjson{"t":"e","d":"Isotope","e":"Plutonium230"}</v>
    <v>en-US</v>
    <v>Atom</v>
  </rv>
  <rv s="0">
    <v>1073742080</v>
    <v>plutonium-231</v>
    <v>wjson{"t":"e","d":"Isotope","e":"Plutonium231"}</v>
    <v>en-US</v>
    <v>Atom</v>
  </rv>
  <rv s="0">
    <v>1073742080</v>
    <v>plutonium-232</v>
    <v>wjson{"t":"e","d":"Isotope","e":"Plutonium232"}</v>
    <v>en-US</v>
    <v>Atom</v>
  </rv>
  <rv s="0">
    <v>1073742080</v>
    <v>plutonium-233</v>
    <v>wjson{"t":"e","d":"Isotope","e":"Plutonium233"}</v>
    <v>en-US</v>
    <v>Atom</v>
  </rv>
  <rv s="0">
    <v>1073742080</v>
    <v>plutonium-234</v>
    <v>wjson{"t":"e","d":"Isotope","e":"Plutonium234"}</v>
    <v>en-US</v>
    <v>Atom</v>
  </rv>
  <rv s="0">
    <v>1073742080</v>
    <v>plutonium-235</v>
    <v>wjson{"t":"e","d":"Isotope","e":"Plutonium235"}</v>
    <v>en-US</v>
    <v>Atom</v>
  </rv>
  <rv s="0">
    <v>1073742080</v>
    <v>plutonium-236</v>
    <v>wjson{"t":"e","d":"Isotope","e":"Plutonium236"}</v>
    <v>en-US</v>
    <v>Atom</v>
  </rv>
  <rv s="0">
    <v>1073742080</v>
    <v>plutonium-237</v>
    <v>wjson{"t":"e","d":"Isotope","e":"Plutonium237"}</v>
    <v>en-US</v>
    <v>Atom</v>
  </rv>
  <rv s="0">
    <v>1073742080</v>
    <v>plutonium-238</v>
    <v>wjson{"t":"e","d":"Isotope","e":"Plutonium238"}</v>
    <v>en-US</v>
    <v>Atom</v>
  </rv>
  <rv s="0">
    <v>1073742080</v>
    <v>plutonium-239</v>
    <v>wjson{"t":"e","d":"Isotope","e":"Plutonium239"}</v>
    <v>en-US</v>
    <v>Atom</v>
  </rv>
  <rv s="0">
    <v>1073742080</v>
    <v>plutonium-240</v>
    <v>wjson{"t":"e","d":"Isotope","e":"Plutonium240"}</v>
    <v>en-US</v>
    <v>Atom</v>
  </rv>
  <rv s="0">
    <v>1073742080</v>
    <v>plutonium-241</v>
    <v>wjson{"t":"e","d":"Isotope","e":"Plutonium241"}</v>
    <v>en-US</v>
    <v>Atom</v>
  </rv>
  <rv s="0">
    <v>1073742080</v>
    <v>plutonium-242</v>
    <v>wjson{"t":"e","d":"Isotope","e":"Plutonium242"}</v>
    <v>en-US</v>
    <v>Atom</v>
  </rv>
  <rv s="0">
    <v>1073742080</v>
    <v>plutonium-243</v>
    <v>wjson{"t":"e","d":"Isotope","e":"Plutonium243"}</v>
    <v>en-US</v>
    <v>Atom</v>
  </rv>
  <rv s="0">
    <v>1073742080</v>
    <v>plutonium-244</v>
    <v>wjson{"t":"e","d":"Isotope","e":"Plutonium244"}</v>
    <v>en-US</v>
    <v>Atom</v>
  </rv>
  <rv s="0">
    <v>1073742080</v>
    <v>plutonium-245</v>
    <v>wjson{"t":"e","d":"Isotope","e":"Plutonium245"}</v>
    <v>en-US</v>
    <v>Atom</v>
  </rv>
  <rv s="0">
    <v>1073742080</v>
    <v>plutonium-246</v>
    <v>wjson{"t":"e","d":"Isotope","e":"Plutonium246"}</v>
    <v>en-US</v>
    <v>Atom</v>
  </rv>
  <rv s="0">
    <v>1073742080</v>
    <v>plutonium-247</v>
    <v>wjson{"t":"e","d":"Isotope","e":"Plutonium247"}</v>
    <v>en-US</v>
    <v>Atom</v>
  </rv>
  <rv s="2">
    <v>635</v>
  </rv>
  <rv s="1">
    <fb>101.79</fb>
    <v>25</v>
  </rv>
  <rv s="2">
    <v>636</v>
  </rv>
  <rv s="1">
    <fb>618.29999999999995</fb>
    <v>29</v>
  </rv>
  <rv s="1">
    <fb>482.2</fb>
    <v>29</v>
  </rv>
  <rv s="1">
    <fb>1096.3</fb>
    <v>29</v>
  </rv>
  <rv s="2">
    <v>637</v>
  </rv>
  <rv s="1">
    <fb>3.1699999999999999E-8</fb>
    <v>30</v>
  </rv>
  <rv s="1">
    <fb>640</fb>
    <v>26</v>
  </rv>
  <rv s="1">
    <fb>7.7349999999999994E-9</fb>
    <v>33</v>
  </rv>
  <rv s="4">
    <v>255</v>
    <v>10</v>
    <v>32</v>
    <v>1</v>
    <v>periodic table location</v>
  </rv>
  <rv s="1">
    <fb>1.4999999999999823E-6</fb>
    <v>30</v>
  </rv>
  <rv s="1">
    <fb>6.2819999999999998E-4</fb>
    <v>28</v>
  </rv>
  <rv s="70">
    <v>#VALUE!</v>
    <v>en-US</v>
    <v>wjson{"t":"e","d":"Element","e":"Plutonium"}</v>
    <v>1073742080</v>
    <v>1</v>
    <v>234</v>
    <v>235</v>
    <v>plutonium</v>
    <v>8</v>
    <v>9</v>
    <v>Atom</v>
    <v>10</v>
    <v>236</v>
    <v>24</v>
    <v>5895</v>
    <v>4514</v>
    <v>Pu</v>
    <v>f</v>
    <v>8163</v>
    <v>CAS7440-07-5</v>
    <v>4331</v>
    <v>221</v>
    <v>8801</v>
    <v>8805</v>
    <v>7060</v>
    <v>1940</v>
    <v>8806</v>
    <v>8807</v>
    <v>8808</v>
    <v>221</v>
    <v>8809</v>
    <v>35</v>
    <v>8830</v>
    <v>8832</v>
    <v>8836</v>
    <v>8837</v>
    <v>8838</v>
    <v>221</v>
    <v>8839</v>
    <v>plutonium</v>
    <v>4514</v>
    <v>221</v>
    <v>2395</v>
    <v>8840</v>
    <v>8841</v>
    <v>221</v>
    <v>plutonium</v>
    <v>8830</v>
    <v>2349</v>
    <v>8842</v>
    <v>Plutonium is a radioactive chemical element with the symbol Pu and atomic number 94. It is an actinide metal of silvery–gray appearance that tarnishes when exposed to air, and forms a dull coating when oxidized.</v>
    <v>element</v>
  </rv>
  <rv s="0">
    <v>1073742080</v>
    <v>americium</v>
    <v>wjson{"t":"e","d":"Element","e":"Americium"}</v>
    <v>en-US</v>
    <v>Atom</v>
  </rv>
  <rv s="1">
    <fb>95</fb>
    <v>26</v>
  </rv>
  <rv s="1">
    <fb>2011</fb>
    <v>26</v>
  </rv>
  <rv s="1">
    <fb>13.67</fb>
    <v>27</v>
  </rv>
  <rv s="0">
    <v>-1610612480</v>
    <v>Ralph Arthur James</v>
    <v>wjson{"t":"e","d":"Person","e":"RalphArthurJames::hrf2g"}</v>
    <v>en-US</v>
    <v>NotablePeople</v>
  </rv>
  <rv s="0">
    <v>-1610612480</v>
    <v>Leon O. Morgan</v>
    <v>wjson{"t":"e","d":"Person","e":"PLeonOMorgan::vb5vn"}</v>
    <v>en-US</v>
    <v>NotablePeople</v>
  </rv>
  <rv s="2">
    <v>638</v>
  </rv>
  <rv s="1">
    <fb>7388.3815322171486</fb>
    <v>26</v>
  </rv>
  <rv s="3">
    <v>256</v>
    <v>10</v>
    <v>0</v>
    <v>image of americium</v>
  </rv>
  <rv s="0">
    <v>1073742080</v>
    <v>americium-231</v>
    <v>wjson{"t":"e","d":"Isotope","e":"Americium231"}</v>
    <v>en-US</v>
    <v>Atom</v>
  </rv>
  <rv s="0">
    <v>1073742080</v>
    <v>americium-232</v>
    <v>wjson{"t":"e","d":"Isotope","e":"Americium232"}</v>
    <v>en-US</v>
    <v>Atom</v>
  </rv>
  <rv s="0">
    <v>1073742080</v>
    <v>americium-233</v>
    <v>wjson{"t":"e","d":"Isotope","e":"Americium233"}</v>
    <v>en-US</v>
    <v>Atom</v>
  </rv>
  <rv s="0">
    <v>1073742080</v>
    <v>americium-234</v>
    <v>wjson{"t":"e","d":"Isotope","e":"Americium234"}</v>
    <v>en-US</v>
    <v>Atom</v>
  </rv>
  <rv s="0">
    <v>1073742080</v>
    <v>americium-235</v>
    <v>wjson{"t":"e","d":"Isotope","e":"Americium235"}</v>
    <v>en-US</v>
    <v>Atom</v>
  </rv>
  <rv s="0">
    <v>1073742080</v>
    <v>americium-236</v>
    <v>wjson{"t":"e","d":"Isotope","e":"Americium236"}</v>
    <v>en-US</v>
    <v>Atom</v>
  </rv>
  <rv s="0">
    <v>1073742080</v>
    <v>americium-237</v>
    <v>wjson{"t":"e","d":"Isotope","e":"Americium237"}</v>
    <v>en-US</v>
    <v>Atom</v>
  </rv>
  <rv s="0">
    <v>1073742080</v>
    <v>americium-238</v>
    <v>wjson{"t":"e","d":"Isotope","e":"Americium238"}</v>
    <v>en-US</v>
    <v>Atom</v>
  </rv>
  <rv s="0">
    <v>1073742080</v>
    <v>americium-239</v>
    <v>wjson{"t":"e","d":"Isotope","e":"Americium239"}</v>
    <v>en-US</v>
    <v>Atom</v>
  </rv>
  <rv s="0">
    <v>1073742080</v>
    <v>americium-240</v>
    <v>wjson{"t":"e","d":"Isotope","e":"Americium240"}</v>
    <v>en-US</v>
    <v>Atom</v>
  </rv>
  <rv s="0">
    <v>1073742080</v>
    <v>americium-241</v>
    <v>wjson{"t":"e","d":"Isotope","e":"Americium241"}</v>
    <v>en-US</v>
    <v>Atom</v>
  </rv>
  <rv s="0">
    <v>1073742080</v>
    <v>americium-242</v>
    <v>wjson{"t":"e","d":"Isotope","e":"Americium242"}</v>
    <v>en-US</v>
    <v>Atom</v>
  </rv>
  <rv s="0">
    <v>1073742080</v>
    <v>americium-243</v>
    <v>wjson{"t":"e","d":"Isotope","e":"Americium243"}</v>
    <v>en-US</v>
    <v>Atom</v>
  </rv>
  <rv s="0">
    <v>1073742080</v>
    <v>americium-244</v>
    <v>wjson{"t":"e","d":"Isotope","e":"Americium244"}</v>
    <v>en-US</v>
    <v>Atom</v>
  </rv>
  <rv s="0">
    <v>1073742080</v>
    <v>americium-245</v>
    <v>wjson{"t":"e","d":"Isotope","e":"Americium245"}</v>
    <v>en-US</v>
    <v>Atom</v>
  </rv>
  <rv s="0">
    <v>1073742080</v>
    <v>americium-246</v>
    <v>wjson{"t":"e","d":"Isotope","e":"Americium246"}</v>
    <v>en-US</v>
    <v>Atom</v>
  </rv>
  <rv s="0">
    <v>1073742080</v>
    <v>americium-247</v>
    <v>wjson{"t":"e","d":"Isotope","e":"Americium247"}</v>
    <v>en-US</v>
    <v>Atom</v>
  </rv>
  <rv s="0">
    <v>1073742080</v>
    <v>americium-248</v>
    <v>wjson{"t":"e","d":"Isotope","e":"Americium248"}</v>
    <v>en-US</v>
    <v>Atom</v>
  </rv>
  <rv s="0">
    <v>1073742080</v>
    <v>americium-249</v>
    <v>wjson{"t":"e","d":"Isotope","e":"Americium249"}</v>
    <v>en-US</v>
    <v>Atom</v>
  </rv>
  <rv s="2">
    <v>639</v>
  </rv>
  <rv s="1">
    <fb>346.81</fb>
    <v>27</v>
  </rv>
  <rv s="1">
    <fb>1124.0999999999999</fb>
    <v>29</v>
  </rv>
  <rv s="2">
    <v>640</v>
  </rv>
  <rv s="1">
    <fb>5.1499999999999998E-8</fb>
    <v>30</v>
  </rv>
  <rv s="1">
    <fb>1176</fb>
    <v>26</v>
  </rv>
  <rv s="1">
    <fb>1.2509999999999999E-8</fb>
    <v>30</v>
  </rv>
  <rv s="4">
    <v>257</v>
    <v>10</v>
    <v>32</v>
    <v>1</v>
    <v>periodic table location</v>
  </rv>
  <rv s="1">
    <fb>7.0399999999999998E-4</fb>
    <v>70</v>
  </rv>
  <rv s="71">
    <v>#VALUE!</v>
    <v>en-US</v>
    <v>wjson{"t":"e","d":"Element","e":"Americium"}</v>
    <v>1073742080</v>
    <v>1</v>
    <v>237</v>
    <v>238</v>
    <v>americium</v>
    <v>8</v>
    <v>9</v>
    <v>Atom</v>
    <v>10</v>
    <v>239</v>
    <v>24</v>
    <v>3024</v>
    <v>8845</v>
    <v>Am</v>
    <v>f</v>
    <v>8846</v>
    <v>CAS7440-35-9</v>
    <v>2854</v>
    <v>221</v>
    <v>8847</v>
    <v>8850</v>
    <v>7060</v>
    <v>1944</v>
    <v>4157</v>
    <v>8851</v>
    <v>221</v>
    <v>8852</v>
    <v>16</v>
    <v>8872</v>
    <v>27</v>
    <v>8875</v>
    <v>8876</v>
    <v>8877</v>
    <v>221</v>
    <v>8878</v>
    <v>americium</v>
    <v>8845</v>
    <v>221</v>
    <v>2395</v>
    <v>8879</v>
    <v>221</v>
    <v>americium</v>
    <v>8872</v>
    <v>2247</v>
    <v>8880</v>
    <v>Americium is a synthetic radioactive chemical element with the symbol Am and atomic number 95.</v>
    <v>element</v>
  </rv>
  <rv s="0">
    <v>1073742080</v>
    <v>curium</v>
    <v>wjson{"t":"e","d":"Element","e":"Curium"}</v>
    <v>en-US</v>
    <v>Atom</v>
  </rv>
  <rv s="1">
    <fb>3110</fb>
    <v>26</v>
  </rv>
  <rv s="1">
    <fb>13.51</fb>
    <v>25</v>
  </rv>
  <rv s="2">
    <v>641</v>
  </rv>
  <rv s="1">
    <fb>15.601217656012176</fb>
    <v>29</v>
  </rv>
  <rv s="3">
    <v>258</v>
    <v>10</v>
    <v>0</v>
    <v>image of curium</v>
  </rv>
  <rv s="0">
    <v>1073742080</v>
    <v>curium-233</v>
    <v>wjson{"t":"e","d":"Isotope","e":"Curium233"}</v>
    <v>en-US</v>
    <v>Atom</v>
  </rv>
  <rv s="0">
    <v>1073742080</v>
    <v>curium-234</v>
    <v>wjson{"t":"e","d":"Isotope","e":"Curium234"}</v>
    <v>en-US</v>
    <v>Atom</v>
  </rv>
  <rv s="0">
    <v>1073742080</v>
    <v>curium-235</v>
    <v>wjson{"t":"e","d":"Isotope","e":"Curium235"}</v>
    <v>en-US</v>
    <v>Atom</v>
  </rv>
  <rv s="0">
    <v>1073742080</v>
    <v>curium-236</v>
    <v>wjson{"t":"e","d":"Isotope","e":"Curium236"}</v>
    <v>en-US</v>
    <v>Atom</v>
  </rv>
  <rv s="0">
    <v>1073742080</v>
    <v>curium-237</v>
    <v>wjson{"t":"e","d":"Isotope","e":"Curium237"}</v>
    <v>en-US</v>
    <v>Atom</v>
  </rv>
  <rv s="0">
    <v>1073742080</v>
    <v>curium-238</v>
    <v>wjson{"t":"e","d":"Isotope","e":"Curium238"}</v>
    <v>en-US</v>
    <v>Atom</v>
  </rv>
  <rv s="0">
    <v>1073742080</v>
    <v>curium-239</v>
    <v>wjson{"t":"e","d":"Isotope","e":"Curium239"}</v>
    <v>en-US</v>
    <v>Atom</v>
  </rv>
  <rv s="0">
    <v>1073742080</v>
    <v>curium-240</v>
    <v>wjson{"t":"e","d":"Isotope","e":"Curium240"}</v>
    <v>en-US</v>
    <v>Atom</v>
  </rv>
  <rv s="0">
    <v>1073742080</v>
    <v>curium-241</v>
    <v>wjson{"t":"e","d":"Isotope","e":"Curium241"}</v>
    <v>en-US</v>
    <v>Atom</v>
  </rv>
  <rv s="0">
    <v>1073742080</v>
    <v>curium-242</v>
    <v>wjson{"t":"e","d":"Isotope","e":"Curium242"}</v>
    <v>en-US</v>
    <v>Atom</v>
  </rv>
  <rv s="0">
    <v>1073742080</v>
    <v>curium-243</v>
    <v>wjson{"t":"e","d":"Isotope","e":"Curium243"}</v>
    <v>en-US</v>
    <v>Atom</v>
  </rv>
  <rv s="0">
    <v>1073742080</v>
    <v>curium-244</v>
    <v>wjson{"t":"e","d":"Isotope","e":"Curium244"}</v>
    <v>en-US</v>
    <v>Atom</v>
  </rv>
  <rv s="0">
    <v>1073742080</v>
    <v>curium-245</v>
    <v>wjson{"t":"e","d":"Isotope","e":"Curium245"}</v>
    <v>en-US</v>
    <v>Atom</v>
  </rv>
  <rv s="0">
    <v>1073742080</v>
    <v>curium-246</v>
    <v>wjson{"t":"e","d":"Isotope","e":"Curium246"}</v>
    <v>en-US</v>
    <v>Atom</v>
  </rv>
  <rv s="0">
    <v>1073742080</v>
    <v>curium-247</v>
    <v>wjson{"t":"e","d":"Isotope","e":"Curium247"}</v>
    <v>en-US</v>
    <v>Atom</v>
  </rv>
  <rv s="0">
    <v>1073742080</v>
    <v>curium-248</v>
    <v>wjson{"t":"e","d":"Isotope","e":"Curium248"}</v>
    <v>en-US</v>
    <v>Atom</v>
  </rv>
  <rv s="0">
    <v>1073742080</v>
    <v>curium-249</v>
    <v>wjson{"t":"e","d":"Isotope","e":"Curium249"}</v>
    <v>en-US</v>
    <v>Atom</v>
  </rv>
  <rv s="0">
    <v>1073742080</v>
    <v>curium-250</v>
    <v>wjson{"t":"e","d":"Isotope","e":"Curium250"}</v>
    <v>en-US</v>
    <v>Atom</v>
  </rv>
  <rv s="0">
    <v>1073742080</v>
    <v>curium-251</v>
    <v>wjson{"t":"e","d":"Isotope","e":"Curium251"}</v>
    <v>en-US</v>
    <v>Atom</v>
  </rv>
  <rv s="0">
    <v>1073742080</v>
    <v>curium-252</v>
    <v>wjson{"t":"e","d":"Isotope","e":"Curium252"}</v>
    <v>en-US</v>
    <v>Atom</v>
  </rv>
  <rv s="2">
    <v>642</v>
  </rv>
  <rv s="1">
    <fb>349.6</fb>
    <v>29</v>
  </rv>
  <rv s="1">
    <fb>1133.0999999999999</fb>
    <v>29</v>
  </rv>
  <rv s="2">
    <v>643</v>
  </rv>
  <rv s="1">
    <fb>1345</fb>
    <v>26</v>
  </rv>
  <rv s="4">
    <v>259</v>
    <v>10</v>
    <v>32</v>
    <v>1</v>
    <v>periodic table location</v>
  </rv>
  <rv s="72">
    <v>#VALUE!</v>
    <v>en-US</v>
    <v>wjson{"t":"e","d":"Element","e":"Curium"}</v>
    <v>1073742080</v>
    <v>1</v>
    <v>240</v>
    <v>241</v>
    <v>curium</v>
    <v>8</v>
    <v>9</v>
    <v>Atom</v>
    <v>10</v>
    <v>242</v>
    <v>24</v>
    <v>7805</v>
    <v>2250</v>
    <v>Cm</v>
    <v>f</v>
    <v>8883</v>
    <v>CAS7440-51-9</v>
    <v>5168</v>
    <v>221</v>
    <v>8884</v>
    <v>8885</v>
    <v>7060</v>
    <v>1944</v>
    <v>4157</v>
    <v>8886</v>
    <v>221</v>
    <v>8887</v>
    <v>16</v>
    <v>8908</v>
    <v>27</v>
    <v>8911</v>
    <v>8912</v>
    <v>221</v>
    <v>curium</v>
    <v>2250</v>
    <v>221</v>
    <v>2395</v>
    <v>8913</v>
    <v>221</v>
    <v>curium</v>
    <v>8908</v>
    <v>2247</v>
    <v>Curium is a transuranic radioactive chemical element with the symbol Cm and atomic number 96. This element of the actinide series was named after Marie and Pierre Curie – both were known for their research on radioactivity.</v>
    <v>element</v>
  </rv>
  <rv s="0">
    <v>1073742080</v>
    <v>berkelium</v>
    <v>wjson{"t":"e","d":"Element","e":"Berkelium"}</v>
    <v>en-US</v>
    <v>Atom</v>
  </rv>
  <rv s="1">
    <fb>97</fb>
    <v>26</v>
  </rv>
  <rv s="1">
    <fb>14.78</fb>
    <v>25</v>
  </rv>
  <rv s="0">
    <v>-1610612480</v>
    <v>Stanley Gerald Thompson</v>
    <v>wjson{"t":"e","d":"Person","e":"StanleyGeraldThompson::42dv2"}</v>
    <v>en-US</v>
    <v>NotablePeople</v>
  </rv>
  <rv s="2">
    <v>644</v>
  </rv>
  <rv s="1">
    <fb>1379.3759512937595</fb>
    <v>26</v>
  </rv>
  <rv s="3">
    <v>260</v>
    <v>10</v>
    <v>0</v>
    <v>image of berkelium</v>
  </rv>
  <rv s="0">
    <v>1073742080</v>
    <v>berkelium-235</v>
    <v>wjson{"t":"e","d":"Isotope","e":"Berkelium235"}</v>
    <v>en-US</v>
    <v>Atom</v>
  </rv>
  <rv s="0">
    <v>1073742080</v>
    <v>berkelium-236</v>
    <v>wjson{"t":"e","d":"Isotope","e":"Berkelium236"}</v>
    <v>en-US</v>
    <v>Atom</v>
  </rv>
  <rv s="0">
    <v>1073742080</v>
    <v>berkelium-237</v>
    <v>wjson{"t":"e","d":"Isotope","e":"Berkelium237"}</v>
    <v>en-US</v>
    <v>Atom</v>
  </rv>
  <rv s="0">
    <v>1073742080</v>
    <v>berkelium-238</v>
    <v>wjson{"t":"e","d":"Isotope","e":"Berkelium238"}</v>
    <v>en-US</v>
    <v>Atom</v>
  </rv>
  <rv s="0">
    <v>1073742080</v>
    <v>berkelium-239</v>
    <v>wjson{"t":"e","d":"Isotope","e":"Berkelium239"}</v>
    <v>en-US</v>
    <v>Atom</v>
  </rv>
  <rv s="0">
    <v>1073742080</v>
    <v>berkelium-240</v>
    <v>wjson{"t":"e","d":"Isotope","e":"Berkelium240"}</v>
    <v>en-US</v>
    <v>Atom</v>
  </rv>
  <rv s="0">
    <v>1073742080</v>
    <v>berkelium-241</v>
    <v>wjson{"t":"e","d":"Isotope","e":"Berkelium241"}</v>
    <v>en-US</v>
    <v>Atom</v>
  </rv>
  <rv s="0">
    <v>1073742080</v>
    <v>berkelium-242</v>
    <v>wjson{"t":"e","d":"Isotope","e":"Berkelium242"}</v>
    <v>en-US</v>
    <v>Atom</v>
  </rv>
  <rv s="0">
    <v>1073742080</v>
    <v>berkelium-243</v>
    <v>wjson{"t":"e","d":"Isotope","e":"Berkelium243"}</v>
    <v>en-US</v>
    <v>Atom</v>
  </rv>
  <rv s="0">
    <v>1073742080</v>
    <v>berkelium-244</v>
    <v>wjson{"t":"e","d":"Isotope","e":"Berkelium244"}</v>
    <v>en-US</v>
    <v>Atom</v>
  </rv>
  <rv s="0">
    <v>1073742080</v>
    <v>berkelium-245</v>
    <v>wjson{"t":"e","d":"Isotope","e":"Berkelium245"}</v>
    <v>en-US</v>
    <v>Atom</v>
  </rv>
  <rv s="0">
    <v>1073742080</v>
    <v>berkelium-246</v>
    <v>wjson{"t":"e","d":"Isotope","e":"Berkelium246"}</v>
    <v>en-US</v>
    <v>Atom</v>
  </rv>
  <rv s="0">
    <v>1073742080</v>
    <v>berkelium-247</v>
    <v>wjson{"t":"e","d":"Isotope","e":"Berkelium247"}</v>
    <v>en-US</v>
    <v>Atom</v>
  </rv>
  <rv s="0">
    <v>1073742080</v>
    <v>berkelium-248</v>
    <v>wjson{"t":"e","d":"Isotope","e":"Berkelium248"}</v>
    <v>en-US</v>
    <v>Atom</v>
  </rv>
  <rv s="0">
    <v>1073742080</v>
    <v>berkelium-249</v>
    <v>wjson{"t":"e","d":"Isotope","e":"Berkelium249"}</v>
    <v>en-US</v>
    <v>Atom</v>
  </rv>
  <rv s="0">
    <v>1073742080</v>
    <v>berkelium-250</v>
    <v>wjson{"t":"e","d":"Isotope","e":"Berkelium250"}</v>
    <v>en-US</v>
    <v>Atom</v>
  </rv>
  <rv s="0">
    <v>1073742080</v>
    <v>berkelium-251</v>
    <v>wjson{"t":"e","d":"Isotope","e":"Berkelium251"}</v>
    <v>en-US</v>
    <v>Atom</v>
  </rv>
  <rv s="0">
    <v>1073742080</v>
    <v>berkelium-252</v>
    <v>wjson{"t":"e","d":"Isotope","e":"Berkelium252"}</v>
    <v>en-US</v>
    <v>Atom</v>
  </rv>
  <rv s="0">
    <v>1073742080</v>
    <v>berkelium-253</v>
    <v>wjson{"t":"e","d":"Isotope","e":"Berkelium253"}</v>
    <v>en-US</v>
    <v>Atom</v>
  </rv>
  <rv s="0">
    <v>1073742080</v>
    <v>berkelium-254</v>
    <v>wjson{"t":"e","d":"Isotope","e":"Berkelium254"}</v>
    <v>en-US</v>
    <v>Atom</v>
  </rv>
  <rv s="2">
    <v>645</v>
  </rv>
  <rv s="1">
    <fb>341.6</fb>
    <v>29</v>
  </rv>
  <rv s="1">
    <fb>1106.9000000000001</fb>
    <v>29</v>
  </rv>
  <rv s="2">
    <v>646</v>
  </rv>
  <rv s="4">
    <v>261</v>
    <v>10</v>
    <v>32</v>
    <v>1</v>
    <v>periodic table location</v>
  </rv>
  <rv s="73">
    <v>#VALUE!</v>
    <v>en-US</v>
    <v>wjson{"t":"e","d":"Element","e":"Berkelium"}</v>
    <v>1073742080</v>
    <v>1</v>
    <v>243</v>
    <v>244</v>
    <v>berkelium</v>
    <v>8</v>
    <v>9</v>
    <v>Atom</v>
    <v>10</v>
    <v>245</v>
    <v>24</v>
    <v>7805</v>
    <v>8916</v>
    <v>Bk</v>
    <v>f</v>
    <v>CAS7440-40-6</v>
    <v>221</v>
    <v>8917</v>
    <v>8919</v>
    <v>7060</v>
    <v>1949</v>
    <v>4157</v>
    <v>8920</v>
    <v>221</v>
    <v>8921</v>
    <v>16</v>
    <v>8942</v>
    <v>27</v>
    <v>8945</v>
    <v>8608</v>
    <v>221</v>
    <v>berkelium</v>
    <v>8916</v>
    <v>221</v>
    <v>2395</v>
    <v>8946</v>
    <v>221</v>
    <v>berkelium</v>
    <v>8942</v>
    <v>2247</v>
    <v>Berkelium is a transuranic radioactive chemical element with the symbol Bk and atomic number 97. It is a member of the actinide and transuranium element series.</v>
    <v>element</v>
  </rv>
  <rv s="0">
    <v>1073742080</v>
    <v>californium</v>
    <v>wjson{"t":"e","d":"Element","e":"Californium"}</v>
    <v>en-US</v>
    <v>Atom</v>
  </rv>
  <rv s="1">
    <fb>251</fb>
    <v>26</v>
  </rv>
  <rv s="1">
    <fb>15.1</fb>
    <v>29</v>
  </rv>
  <rv s="0">
    <v>-1610612480</v>
    <v>Kenneth Street Jr.</v>
    <v>wjson{"t":"e","d":"Person","e":"KennethStreetJr::8778p"}</v>
    <v>en-US</v>
    <v>NotablePeople</v>
  </rv>
  <rv s="2">
    <v>647</v>
  </rv>
  <rv s="1">
    <fb>900.55809233891421</fb>
    <v>26</v>
  </rv>
  <rv s="3">
    <v>262</v>
    <v>10</v>
    <v>0</v>
    <v>image of californium</v>
  </rv>
  <rv s="0">
    <v>1073742080</v>
    <v>californium-237</v>
    <v>wjson{"t":"e","d":"Isotope","e":"Californium237"}</v>
    <v>en-US</v>
    <v>Atom</v>
  </rv>
  <rv s="0">
    <v>1073742080</v>
    <v>californium-238</v>
    <v>wjson{"t":"e","d":"Isotope","e":"Californium238"}</v>
    <v>en-US</v>
    <v>Atom</v>
  </rv>
  <rv s="0">
    <v>1073742080</v>
    <v>californium-239</v>
    <v>wjson{"t":"e","d":"Isotope","e":"Californium239"}</v>
    <v>en-US</v>
    <v>Atom</v>
  </rv>
  <rv s="0">
    <v>1073742080</v>
    <v>californium-240</v>
    <v>wjson{"t":"e","d":"Isotope","e":"Californium240"}</v>
    <v>en-US</v>
    <v>Atom</v>
  </rv>
  <rv s="0">
    <v>1073742080</v>
    <v>californium-241</v>
    <v>wjson{"t":"e","d":"Isotope","e":"Californium241"}</v>
    <v>en-US</v>
    <v>Atom</v>
  </rv>
  <rv s="0">
    <v>1073742080</v>
    <v>californium-242</v>
    <v>wjson{"t":"e","d":"Isotope","e":"Californium242"}</v>
    <v>en-US</v>
    <v>Atom</v>
  </rv>
  <rv s="0">
    <v>1073742080</v>
    <v>californium-243</v>
    <v>wjson{"t":"e","d":"Isotope","e":"Californium243"}</v>
    <v>en-US</v>
    <v>Atom</v>
  </rv>
  <rv s="0">
    <v>1073742080</v>
    <v>californium-244</v>
    <v>wjson{"t":"e","d":"Isotope","e":"Californium244"}</v>
    <v>en-US</v>
    <v>Atom</v>
  </rv>
  <rv s="0">
    <v>1073742080</v>
    <v>californium-245</v>
    <v>wjson{"t":"e","d":"Isotope","e":"Californium245"}</v>
    <v>en-US</v>
    <v>Atom</v>
  </rv>
  <rv s="0">
    <v>1073742080</v>
    <v>californium-246</v>
    <v>wjson{"t":"e","d":"Isotope","e":"Californium246"}</v>
    <v>en-US</v>
    <v>Atom</v>
  </rv>
  <rv s="0">
    <v>1073742080</v>
    <v>californium-247</v>
    <v>wjson{"t":"e","d":"Isotope","e":"Californium247"}</v>
    <v>en-US</v>
    <v>Atom</v>
  </rv>
  <rv s="0">
    <v>1073742080</v>
    <v>californium-248</v>
    <v>wjson{"t":"e","d":"Isotope","e":"Californium248"}</v>
    <v>en-US</v>
    <v>Atom</v>
  </rv>
  <rv s="0">
    <v>1073742080</v>
    <v>californium-249</v>
    <v>wjson{"t":"e","d":"Isotope","e":"Californium249"}</v>
    <v>en-US</v>
    <v>Atom</v>
  </rv>
  <rv s="0">
    <v>1073742080</v>
    <v>californium-250</v>
    <v>wjson{"t":"e","d":"Isotope","e":"Californium250"}</v>
    <v>en-US</v>
    <v>Atom</v>
  </rv>
  <rv s="0">
    <v>1073742080</v>
    <v>californium-251</v>
    <v>wjson{"t":"e","d":"Isotope","e":"Californium251"}</v>
    <v>en-US</v>
    <v>Atom</v>
  </rv>
  <rv s="0">
    <v>1073742080</v>
    <v>californium-252</v>
    <v>wjson{"t":"e","d":"Isotope","e":"Californium252"}</v>
    <v>en-US</v>
    <v>Atom</v>
  </rv>
  <rv s="0">
    <v>1073742080</v>
    <v>californium-253</v>
    <v>wjson{"t":"e","d":"Isotope","e":"Californium253"}</v>
    <v>en-US</v>
    <v>Atom</v>
  </rv>
  <rv s="0">
    <v>1073742080</v>
    <v>californium-254</v>
    <v>wjson{"t":"e","d":"Isotope","e":"Californium254"}</v>
    <v>en-US</v>
    <v>Atom</v>
  </rv>
  <rv s="0">
    <v>1073742080</v>
    <v>californium-255</v>
    <v>wjson{"t":"e","d":"Isotope","e":"Californium255"}</v>
    <v>en-US</v>
    <v>Atom</v>
  </rv>
  <rv s="0">
    <v>1073742080</v>
    <v>californium-256</v>
    <v>wjson{"t":"e","d":"Isotope","e":"Californium256"}</v>
    <v>en-US</v>
    <v>Atom</v>
  </rv>
  <rv s="2">
    <v>648</v>
  </rv>
  <rv s="1">
    <fb>338</fb>
    <v>26</v>
  </rv>
  <rv s="1">
    <fb>1102.5</fb>
    <v>29</v>
  </rv>
  <rv s="2">
    <v>649</v>
  </rv>
  <rv s="1">
    <fb>900</fb>
    <v>26</v>
  </rv>
  <rv s="4">
    <v>263</v>
    <v>10</v>
    <v>32</v>
    <v>1</v>
    <v>periodic table location</v>
  </rv>
  <rv s="73">
    <v>#VALUE!</v>
    <v>en-US</v>
    <v>wjson{"t":"e","d":"Element","e":"Californium"}</v>
    <v>1073742080</v>
    <v>1</v>
    <v>243</v>
    <v>244</v>
    <v>californium</v>
    <v>8</v>
    <v>9</v>
    <v>Atom</v>
    <v>10</v>
    <v>245</v>
    <v>24</v>
    <v>8949</v>
    <v>2801</v>
    <v>Cf</v>
    <v>f</v>
    <v>CAS7440-71-3</v>
    <v>221</v>
    <v>8950</v>
    <v>8952</v>
    <v>7060</v>
    <v>1950</v>
    <v>4157</v>
    <v>8953</v>
    <v>221</v>
    <v>8954</v>
    <v>16</v>
    <v>8975</v>
    <v>27</v>
    <v>8978</v>
    <v>8979</v>
    <v>221</v>
    <v>californium</v>
    <v>2801</v>
    <v>221</v>
    <v>2395</v>
    <v>8980</v>
    <v>221</v>
    <v>californium</v>
    <v>8975</v>
    <v>2247</v>
    <v>Californium is a radioactive chemical element with the symbol Cf and atomic number 98.</v>
    <v>element</v>
  </rv>
  <rv s="0">
    <v>1073742080</v>
    <v>einsteinium</v>
    <v>wjson{"t":"e","d":"Element","e":"Einsteinium"}</v>
    <v>en-US</v>
    <v>Atom</v>
  </rv>
  <rv s="1">
    <fb>252</fb>
    <v>26</v>
  </rv>
  <rv s="1">
    <fb>99</fb>
    <v>26</v>
  </rv>
  <rv s="1">
    <fb>8.84</fb>
    <v>27</v>
  </rv>
  <rv s="0">
    <v>-1610612480</v>
    <v>Gregory R. Choppin</v>
    <v>wjson{"t":"e","d":"Person","e":"GregoryRobertChoppin::6x932"}</v>
    <v>en-US</v>
    <v>NotablePeople</v>
  </rv>
  <rv s="0">
    <v>-1610612480</v>
    <v>Bernard G. Harvey</v>
    <v>wjson{"t":"e","d":"Person","e":"BernardGHarvey::69rbm"}</v>
    <v>en-US</v>
    <v>NotablePeople</v>
  </rv>
  <rv s="2">
    <v>650</v>
  </rv>
  <rv s="1">
    <fb>471.64351851851853</fb>
    <v>29</v>
  </rv>
  <rv s="3">
    <v>264</v>
    <v>10</v>
    <v>0</v>
    <v>image of einsteinium</v>
  </rv>
  <rv s="0">
    <v>1073742080</v>
    <v>einsteinium-240</v>
    <v>wjson{"t":"e","d":"Isotope","e":"Einsteinium240"}</v>
    <v>en-US</v>
    <v>Atom</v>
  </rv>
  <rv s="0">
    <v>1073742080</v>
    <v>einsteinium-241</v>
    <v>wjson{"t":"e","d":"Isotope","e":"Einsteinium241"}</v>
    <v>en-US</v>
    <v>Atom</v>
  </rv>
  <rv s="0">
    <v>1073742080</v>
    <v>einsteinium-242</v>
    <v>wjson{"t":"e","d":"Isotope","e":"Einsteinium242"}</v>
    <v>en-US</v>
    <v>Atom</v>
  </rv>
  <rv s="0">
    <v>1073742080</v>
    <v>einsteinium-243</v>
    <v>wjson{"t":"e","d":"Isotope","e":"Einsteinium243"}</v>
    <v>en-US</v>
    <v>Atom</v>
  </rv>
  <rv s="0">
    <v>1073742080</v>
    <v>einsteinium-244</v>
    <v>wjson{"t":"e","d":"Isotope","e":"Einsteinium244"}</v>
    <v>en-US</v>
    <v>Atom</v>
  </rv>
  <rv s="0">
    <v>1073742080</v>
    <v>einsteinium-245</v>
    <v>wjson{"t":"e","d":"Isotope","e":"Einsteinium245"}</v>
    <v>en-US</v>
    <v>Atom</v>
  </rv>
  <rv s="0">
    <v>1073742080</v>
    <v>einsteinium-246</v>
    <v>wjson{"t":"e","d":"Isotope","e":"Einsteinium246"}</v>
    <v>en-US</v>
    <v>Atom</v>
  </rv>
  <rv s="0">
    <v>1073742080</v>
    <v>einsteinium-247</v>
    <v>wjson{"t":"e","d":"Isotope","e":"Einsteinium247"}</v>
    <v>en-US</v>
    <v>Atom</v>
  </rv>
  <rv s="0">
    <v>1073742080</v>
    <v>einsteinium-248</v>
    <v>wjson{"t":"e","d":"Isotope","e":"Einsteinium248"}</v>
    <v>en-US</v>
    <v>Atom</v>
  </rv>
  <rv s="0">
    <v>1073742080</v>
    <v>einsteinium-249</v>
    <v>wjson{"t":"e","d":"Isotope","e":"Einsteinium249"}</v>
    <v>en-US</v>
    <v>Atom</v>
  </rv>
  <rv s="0">
    <v>1073742080</v>
    <v>einsteinium-250</v>
    <v>wjson{"t":"e","d":"Isotope","e":"Einsteinium250"}</v>
    <v>en-US</v>
    <v>Atom</v>
  </rv>
  <rv s="0">
    <v>1073742080</v>
    <v>einsteinium-251</v>
    <v>wjson{"t":"e","d":"Isotope","e":"Einsteinium251"}</v>
    <v>en-US</v>
    <v>Atom</v>
  </rv>
  <rv s="0">
    <v>1073742080</v>
    <v>einsteinium-252</v>
    <v>wjson{"t":"e","d":"Isotope","e":"Einsteinium252"}</v>
    <v>en-US</v>
    <v>Atom</v>
  </rv>
  <rv s="0">
    <v>1073742080</v>
    <v>einsteinium-253</v>
    <v>wjson{"t":"e","d":"Isotope","e":"Einsteinium253"}</v>
    <v>en-US</v>
    <v>Atom</v>
  </rv>
  <rv s="0">
    <v>1073742080</v>
    <v>einsteinium-254</v>
    <v>wjson{"t":"e","d":"Isotope","e":"Einsteinium254"}</v>
    <v>en-US</v>
    <v>Atom</v>
  </rv>
  <rv s="0">
    <v>1073742080</v>
    <v>einsteinium-255</v>
    <v>wjson{"t":"e","d":"Isotope","e":"Einsteinium255"}</v>
    <v>en-US</v>
    <v>Atom</v>
  </rv>
  <rv s="0">
    <v>1073742080</v>
    <v>einsteinium-256</v>
    <v>wjson{"t":"e","d":"Isotope","e":"Einsteinium256"}</v>
    <v>en-US</v>
    <v>Atom</v>
  </rv>
  <rv s="0">
    <v>1073742080</v>
    <v>einsteinium-257</v>
    <v>wjson{"t":"e","d":"Isotope","e":"Einsteinium257"}</v>
    <v>en-US</v>
    <v>Atom</v>
  </rv>
  <rv s="0">
    <v>1073742080</v>
    <v>einsteinium-258</v>
    <v>wjson{"t":"e","d":"Isotope","e":"Einsteinium258"}</v>
    <v>en-US</v>
    <v>Atom</v>
  </rv>
  <rv s="2">
    <v>651</v>
  </rv>
  <rv s="1">
    <fb>860</fb>
    <v>26</v>
  </rv>
  <rv s="4">
    <v>265</v>
    <v>10</v>
    <v>32</v>
    <v>1</v>
    <v>periodic table location</v>
  </rv>
  <rv s="74">
    <v>#VALUE!</v>
    <v>en-US</v>
    <v>wjson{"t":"e","d":"Element","e":"Einsteinium"}</v>
    <v>1073742080</v>
    <v>1</v>
    <v>246</v>
    <v>247</v>
    <v>einsteinium</v>
    <v>8</v>
    <v>9</v>
    <v>Atom</v>
    <v>10</v>
    <v>248</v>
    <v>24</v>
    <v>8983</v>
    <v>8984</v>
    <v>Es</v>
    <v>f</v>
    <v>CAS7429-92-7</v>
    <v>221</v>
    <v>8985</v>
    <v>8988</v>
    <v>7060</v>
    <v>1952</v>
    <v>4157</v>
    <v>8989</v>
    <v>221</v>
    <v>8990</v>
    <v>9010</v>
    <v>9011</v>
    <v>221</v>
    <v>einsteinium</v>
    <v>8984</v>
    <v>221</v>
    <v>2395</v>
    <v>9012</v>
    <v>221</v>
    <v>einsteinium</v>
    <v>9010</v>
    <v>2247</v>
    <v>Einsteinium is a synthetic element with the symbol Es and atomic number 99. As a member of the actinide series, it is the seventh transuranic element.</v>
    <v>element</v>
  </rv>
  <rv s="0">
    <v>1073742080</v>
    <v>fermium</v>
    <v>wjson{"t":"e","d":"Element","e":"Fermium"}</v>
    <v>en-US</v>
    <v>Atom</v>
  </rv>
  <rv s="1">
    <fb>257</fb>
    <v>26</v>
  </rv>
  <rv s="1">
    <fb>100</fb>
    <v>26</v>
  </rv>
  <rv s="1">
    <fb>9.7100000000000009</fb>
    <v>27</v>
  </rv>
  <rv s="2">
    <v>652</v>
  </rv>
  <rv s="1">
    <fb>100.49768518518519</fb>
    <v>29</v>
  </rv>
  <rv s="3">
    <v>266</v>
    <v>10</v>
    <v>0</v>
    <v>image of fermium</v>
  </rv>
  <rv s="0">
    <v>1073742080</v>
    <v>fermium-242</v>
    <v>wjson{"t":"e","d":"Isotope","e":"Fermium242"}</v>
    <v>en-US</v>
    <v>Atom</v>
  </rv>
  <rv s="0">
    <v>1073742080</v>
    <v>fermium-243</v>
    <v>wjson{"t":"e","d":"Isotope","e":"Fermium243"}</v>
    <v>en-US</v>
    <v>Atom</v>
  </rv>
  <rv s="0">
    <v>1073742080</v>
    <v>fermium-244</v>
    <v>wjson{"t":"e","d":"Isotope","e":"Fermium244"}</v>
    <v>en-US</v>
    <v>Atom</v>
  </rv>
  <rv s="0">
    <v>1073742080</v>
    <v>fermium-245</v>
    <v>wjson{"t":"e","d":"Isotope","e":"Fermium245"}</v>
    <v>en-US</v>
    <v>Atom</v>
  </rv>
  <rv s="0">
    <v>1073742080</v>
    <v>fermium-246</v>
    <v>wjson{"t":"e","d":"Isotope","e":"Fermium246"}</v>
    <v>en-US</v>
    <v>Atom</v>
  </rv>
  <rv s="0">
    <v>1073742080</v>
    <v>fermium-247</v>
    <v>wjson{"t":"e","d":"Isotope","e":"Fermium247"}</v>
    <v>en-US</v>
    <v>Atom</v>
  </rv>
  <rv s="0">
    <v>1073742080</v>
    <v>fermium-248</v>
    <v>wjson{"t":"e","d":"Isotope","e":"Fermium248"}</v>
    <v>en-US</v>
    <v>Atom</v>
  </rv>
  <rv s="0">
    <v>1073742080</v>
    <v>fermium-249</v>
    <v>wjson{"t":"e","d":"Isotope","e":"Fermium249"}</v>
    <v>en-US</v>
    <v>Atom</v>
  </rv>
  <rv s="0">
    <v>1073742080</v>
    <v>fermium-250</v>
    <v>wjson{"t":"e","d":"Isotope","e":"Fermium250"}</v>
    <v>en-US</v>
    <v>Atom</v>
  </rv>
  <rv s="0">
    <v>1073742080</v>
    <v>fermium-251</v>
    <v>wjson{"t":"e","d":"Isotope","e":"Fermium251"}</v>
    <v>en-US</v>
    <v>Atom</v>
  </rv>
  <rv s="0">
    <v>1073742080</v>
    <v>fermium-252</v>
    <v>wjson{"t":"e","d":"Isotope","e":"Fermium252"}</v>
    <v>en-US</v>
    <v>Atom</v>
  </rv>
  <rv s="0">
    <v>1073742080</v>
    <v>fermium-253</v>
    <v>wjson{"t":"e","d":"Isotope","e":"Fermium253"}</v>
    <v>en-US</v>
    <v>Atom</v>
  </rv>
  <rv s="0">
    <v>1073742080</v>
    <v>fermium-254</v>
    <v>wjson{"t":"e","d":"Isotope","e":"Fermium254"}</v>
    <v>en-US</v>
    <v>Atom</v>
  </rv>
  <rv s="0">
    <v>1073742080</v>
    <v>fermium-255</v>
    <v>wjson{"t":"e","d":"Isotope","e":"Fermium255"}</v>
    <v>en-US</v>
    <v>Atom</v>
  </rv>
  <rv s="0">
    <v>1073742080</v>
    <v>fermium-256</v>
    <v>wjson{"t":"e","d":"Isotope","e":"Fermium256"}</v>
    <v>en-US</v>
    <v>Atom</v>
  </rv>
  <rv s="0">
    <v>1073742080</v>
    <v>fermium-257</v>
    <v>wjson{"t":"e","d":"Isotope","e":"Fermium257"}</v>
    <v>en-US</v>
    <v>Atom</v>
  </rv>
  <rv s="0">
    <v>1073742080</v>
    <v>fermium-258</v>
    <v>wjson{"t":"e","d":"Isotope","e":"Fermium258"}</v>
    <v>en-US</v>
    <v>Atom</v>
  </rv>
  <rv s="0">
    <v>1073742080</v>
    <v>fermium-259</v>
    <v>wjson{"t":"e","d":"Isotope","e":"Fermium259"}</v>
    <v>en-US</v>
    <v>Atom</v>
  </rv>
  <rv s="0">
    <v>1073742080</v>
    <v>fermium-260</v>
    <v>wjson{"t":"e","d":"Isotope","e":"Fermium260"}</v>
    <v>en-US</v>
    <v>Atom</v>
  </rv>
  <rv s="2">
    <v>653</v>
  </rv>
  <rv s="4">
    <v>267</v>
    <v>10</v>
    <v>32</v>
    <v>1</v>
    <v>periodic table location</v>
  </rv>
  <rv s="74">
    <v>#VALUE!</v>
    <v>en-US</v>
    <v>wjson{"t":"e","d":"Element","e":"Fermium"}</v>
    <v>1073742080</v>
    <v>1</v>
    <v>246</v>
    <v>247</v>
    <v>fermium</v>
    <v>8</v>
    <v>9</v>
    <v>Atom</v>
    <v>10</v>
    <v>248</v>
    <v>24</v>
    <v>9015</v>
    <v>9016</v>
    <v>Fm</v>
    <v>f</v>
    <v>CAS7440-72-4</v>
    <v>221</v>
    <v>9017</v>
    <v>9018</v>
    <v>7060</v>
    <v>1952</v>
    <v>4157</v>
    <v>9019</v>
    <v>221</v>
    <v>9020</v>
    <v>9040</v>
    <v>8046</v>
    <v>221</v>
    <v>fermium</v>
    <v>9016</v>
    <v>221</v>
    <v>2395</v>
    <v>9041</v>
    <v>221</v>
    <v>fermium</v>
    <v>9040</v>
    <v>2201</v>
    <v>Fermium is a synthetic element with the symbol Fm and atomic number 100.</v>
    <v>element</v>
  </rv>
  <rv s="0">
    <v>1073742080</v>
    <v>mendelevium</v>
    <v>wjson{"t":"e","d":"Element","e":"Mendelevium"}</v>
    <v>en-US</v>
    <v>Atom</v>
  </rv>
  <rv s="1">
    <fb>258</fb>
    <v>26</v>
  </rv>
  <rv s="1">
    <fb>101</fb>
    <v>26</v>
  </rv>
  <rv s="1">
    <fb>10.37</fb>
    <v>27</v>
  </rv>
  <rv s="2">
    <v>654</v>
  </rv>
  <rv s="1">
    <fb>51.504629629629626</fb>
    <v>29</v>
  </rv>
  <rv s="3">
    <v>268</v>
    <v>10</v>
    <v>0</v>
    <v>image of mendelevium</v>
  </rv>
  <rv s="0">
    <v>1073742080</v>
    <v>mendelevium-245</v>
    <v>wjson{"t":"e","d":"Isotope","e":"Mendelevium245"}</v>
    <v>en-US</v>
    <v>Atom</v>
  </rv>
  <rv s="0">
    <v>1073742080</v>
    <v>mendelevium-246</v>
    <v>wjson{"t":"e","d":"Isotope","e":"Mendelevium246"}</v>
    <v>en-US</v>
    <v>Atom</v>
  </rv>
  <rv s="0">
    <v>1073742080</v>
    <v>mendelevium-247</v>
    <v>wjson{"t":"e","d":"Isotope","e":"Mendelevium247"}</v>
    <v>en-US</v>
    <v>Atom</v>
  </rv>
  <rv s="0">
    <v>1073742080</v>
    <v>mendelevium-248</v>
    <v>wjson{"t":"e","d":"Isotope","e":"Mendelevium248"}</v>
    <v>en-US</v>
    <v>Atom</v>
  </rv>
  <rv s="0">
    <v>1073742080</v>
    <v>mendelevium-249</v>
    <v>wjson{"t":"e","d":"Isotope","e":"Mendelevium249"}</v>
    <v>en-US</v>
    <v>Atom</v>
  </rv>
  <rv s="0">
    <v>1073742080</v>
    <v>mendelevium-250</v>
    <v>wjson{"t":"e","d":"Isotope","e":"Mendelevium250"}</v>
    <v>en-US</v>
    <v>Atom</v>
  </rv>
  <rv s="0">
    <v>1073742080</v>
    <v>mendelevium-251</v>
    <v>wjson{"t":"e","d":"Isotope","e":"Mendelevium251"}</v>
    <v>en-US</v>
    <v>Atom</v>
  </rv>
  <rv s="0">
    <v>1073742080</v>
    <v>mendelevium-252</v>
    <v>wjson{"t":"e","d":"Isotope","e":"Mendelevium252"}</v>
    <v>en-US</v>
    <v>Atom</v>
  </rv>
  <rv s="0">
    <v>1073742080</v>
    <v>mendelevium-253</v>
    <v>wjson{"t":"e","d":"Isotope","e":"Mendelevium253"}</v>
    <v>en-US</v>
    <v>Atom</v>
  </rv>
  <rv s="0">
    <v>1073742080</v>
    <v>mendelevium-254</v>
    <v>wjson{"t":"e","d":"Isotope","e":"Mendelevium254"}</v>
    <v>en-US</v>
    <v>Atom</v>
  </rv>
  <rv s="0">
    <v>1073742080</v>
    <v>mendelevium-255</v>
    <v>wjson{"t":"e","d":"Isotope","e":"Mendelevium255"}</v>
    <v>en-US</v>
    <v>Atom</v>
  </rv>
  <rv s="0">
    <v>1073742080</v>
    <v>mendelevium-256</v>
    <v>wjson{"t":"e","d":"Isotope","e":"Mendelevium256"}</v>
    <v>en-US</v>
    <v>Atom</v>
  </rv>
  <rv s="0">
    <v>1073742080</v>
    <v>mendelevium-257</v>
    <v>wjson{"t":"e","d":"Isotope","e":"Mendelevium257"}</v>
    <v>en-US</v>
    <v>Atom</v>
  </rv>
  <rv s="0">
    <v>1073742080</v>
    <v>mendelevium-258</v>
    <v>wjson{"t":"e","d":"Isotope","e":"Mendelevium258"}</v>
    <v>en-US</v>
    <v>Atom</v>
  </rv>
  <rv s="0">
    <v>1073742080</v>
    <v>mendelevium-259</v>
    <v>wjson{"t":"e","d":"Isotope","e":"Mendelevium259"}</v>
    <v>en-US</v>
    <v>Atom</v>
  </rv>
  <rv s="0">
    <v>1073742080</v>
    <v>mendelevium-260</v>
    <v>wjson{"t":"e","d":"Isotope","e":"Mendelevium260"}</v>
    <v>en-US</v>
    <v>Atom</v>
  </rv>
  <rv s="0">
    <v>1073742080</v>
    <v>mendelevium-261</v>
    <v>wjson{"t":"e","d":"Isotope","e":"Mendelevium261"}</v>
    <v>en-US</v>
    <v>Atom</v>
  </rv>
  <rv s="0">
    <v>1073742080</v>
    <v>mendelevium-262</v>
    <v>wjson{"t":"e","d":"Isotope","e":"Mendelevium262"}</v>
    <v>en-US</v>
    <v>Atom</v>
  </rv>
  <rv s="2">
    <v>655</v>
  </rv>
  <rv s="1">
    <fb>827</fb>
    <v>26</v>
  </rv>
  <rv s="4">
    <v>269</v>
    <v>10</v>
    <v>32</v>
    <v>1</v>
    <v>periodic table location</v>
  </rv>
  <rv s="74">
    <v>#VALUE!</v>
    <v>en-US</v>
    <v>wjson{"t":"e","d":"Element","e":"Mendelevium"}</v>
    <v>1073742080</v>
    <v>1</v>
    <v>246</v>
    <v>247</v>
    <v>mendelevium</v>
    <v>8</v>
    <v>9</v>
    <v>Atom</v>
    <v>10</v>
    <v>248</v>
    <v>24</v>
    <v>9044</v>
    <v>9045</v>
    <v>Md</v>
    <v>f</v>
    <v>CAS7440-11-1</v>
    <v>221</v>
    <v>9046</v>
    <v>9047</v>
    <v>7060</v>
    <v>1955</v>
    <v>4157</v>
    <v>9048</v>
    <v>221</v>
    <v>9049</v>
    <v>9068</v>
    <v>9069</v>
    <v>221</v>
    <v>mendelevium</v>
    <v>9045</v>
    <v>221</v>
    <v>2395</v>
    <v>9070</v>
    <v>221</v>
    <v>mendelevium</v>
    <v>9068</v>
    <v>2201</v>
    <v>Mendelevium is a synthetic element with the symbol Md (formerly Mv) and atomic number 101.</v>
    <v>element</v>
  </rv>
  <rv s="0">
    <v>1073742080</v>
    <v>nobelium</v>
    <v>wjson{"t":"e","d":"Element","e":"Nobelium"}</v>
    <v>en-US</v>
    <v>Atom</v>
  </rv>
  <rv s="1">
    <fb>259</fb>
    <v>26</v>
  </rv>
  <rv s="1">
    <fb>9.94</fb>
    <v>27</v>
  </rv>
  <rv s="0">
    <v>-1610612480</v>
    <v>Torbjørn Sikkeland</v>
    <v>wjson{"t":"e","d":"Person","e":"TorbjornSikkeland::ys2bz"}</v>
    <v>en-US</v>
    <v>NotablePeople</v>
  </rv>
  <rv s="0">
    <v>-1610612480</v>
    <v>John R. Walton</v>
    <v>wjson{"t":"e","d":"Person","e":"JohnRWalton::4q465"}</v>
    <v>en-US</v>
    <v>NotablePeople</v>
  </rv>
  <rv s="2">
    <v>656</v>
  </rv>
  <rv s="2">
    <v>657</v>
  </rv>
  <rv s="1">
    <fb>166.66666666666666</fb>
    <v>26</v>
  </rv>
  <rv s="3">
    <v>270</v>
    <v>10</v>
    <v>0</v>
    <v>image of nobelium</v>
  </rv>
  <rv s="0">
    <v>1073742080</v>
    <v>nobelium-248</v>
    <v>wjson{"t":"e","d":"Isotope","e":"Nobelium248"}</v>
    <v>en-US</v>
    <v>Atom</v>
  </rv>
  <rv s="0">
    <v>1073742080</v>
    <v>nobelium-249</v>
    <v>wjson{"t":"e","d":"Isotope","e":"Nobelium249"}</v>
    <v>en-US</v>
    <v>Atom</v>
  </rv>
  <rv s="0">
    <v>1073742080</v>
    <v>nobelium-250</v>
    <v>wjson{"t":"e","d":"Isotope","e":"Nobelium250"}</v>
    <v>en-US</v>
    <v>Atom</v>
  </rv>
  <rv s="0">
    <v>1073742080</v>
    <v>nobelium-251</v>
    <v>wjson{"t":"e","d":"Isotope","e":"Nobelium251"}</v>
    <v>en-US</v>
    <v>Atom</v>
  </rv>
  <rv s="0">
    <v>1073742080</v>
    <v>nobelium-252</v>
    <v>wjson{"t":"e","d":"Isotope","e":"Nobelium252"}</v>
    <v>en-US</v>
    <v>Atom</v>
  </rv>
  <rv s="0">
    <v>1073742080</v>
    <v>nobelium-253</v>
    <v>wjson{"t":"e","d":"Isotope","e":"Nobelium253"}</v>
    <v>en-US</v>
    <v>Atom</v>
  </rv>
  <rv s="0">
    <v>1073742080</v>
    <v>nobelium-254</v>
    <v>wjson{"t":"e","d":"Isotope","e":"Nobelium254"}</v>
    <v>en-US</v>
    <v>Atom</v>
  </rv>
  <rv s="0">
    <v>1073742080</v>
    <v>nobelium-255</v>
    <v>wjson{"t":"e","d":"Isotope","e":"Nobelium255"}</v>
    <v>en-US</v>
    <v>Atom</v>
  </rv>
  <rv s="0">
    <v>1073742080</v>
    <v>nobelium-256</v>
    <v>wjson{"t":"e","d":"Isotope","e":"Nobelium256"}</v>
    <v>en-US</v>
    <v>Atom</v>
  </rv>
  <rv s="0">
    <v>1073742080</v>
    <v>nobelium-257</v>
    <v>wjson{"t":"e","d":"Isotope","e":"Nobelium257"}</v>
    <v>en-US</v>
    <v>Atom</v>
  </rv>
  <rv s="0">
    <v>1073742080</v>
    <v>nobelium-258</v>
    <v>wjson{"t":"e","d":"Isotope","e":"Nobelium258"}</v>
    <v>en-US</v>
    <v>Atom</v>
  </rv>
  <rv s="0">
    <v>1073742080</v>
    <v>nobelium-259</v>
    <v>wjson{"t":"e","d":"Isotope","e":"Nobelium259"}</v>
    <v>en-US</v>
    <v>Atom</v>
  </rv>
  <rv s="0">
    <v>1073742080</v>
    <v>nobelium-260</v>
    <v>wjson{"t":"e","d":"Isotope","e":"Nobelium260"}</v>
    <v>en-US</v>
    <v>Atom</v>
  </rv>
  <rv s="0">
    <v>1073742080</v>
    <v>nobelium-261</v>
    <v>wjson{"t":"e","d":"Isotope","e":"Nobelium261"}</v>
    <v>en-US</v>
    <v>Atom</v>
  </rv>
  <rv s="0">
    <v>1073742080</v>
    <v>nobelium-262</v>
    <v>wjson{"t":"e","d":"Isotope","e":"Nobelium262"}</v>
    <v>en-US</v>
    <v>Atom</v>
  </rv>
  <rv s="0">
    <v>1073742080</v>
    <v>nobelium-263</v>
    <v>wjson{"t":"e","d":"Isotope","e":"Nobelium263"}</v>
    <v>en-US</v>
    <v>Atom</v>
  </rv>
  <rv s="0">
    <v>1073742080</v>
    <v>nobelium-264</v>
    <v>wjson{"t":"e","d":"Isotope","e":"Nobelium264"}</v>
    <v>en-US</v>
    <v>Atom</v>
  </rv>
  <rv s="2">
    <v>658</v>
  </rv>
  <rv s="4">
    <v>271</v>
    <v>10</v>
    <v>32</v>
    <v>1</v>
    <v>periodic table location</v>
  </rv>
  <rv s="74">
    <v>#VALUE!</v>
    <v>en-US</v>
    <v>wjson{"t":"e","d":"Element","e":"Nobelium"}</v>
    <v>1073742080</v>
    <v>1</v>
    <v>246</v>
    <v>247</v>
    <v>nobelium</v>
    <v>8</v>
    <v>9</v>
    <v>Atom</v>
    <v>10</v>
    <v>249</v>
    <v>24</v>
    <v>9073</v>
    <v>2915</v>
    <v>No</v>
    <v>f</v>
    <v>CAS10028-14-5</v>
    <v>221</v>
    <v>9074</v>
    <v>9077</v>
    <v>9078</v>
    <v>1958</v>
    <v>4157</v>
    <v>9079</v>
    <v>221</v>
    <v>9080</v>
    <v>9098</v>
    <v>9069</v>
    <v>221</v>
    <v>nobelium</v>
    <v>2915</v>
    <v>221</v>
    <v>2395</v>
    <v>9099</v>
    <v>221</v>
    <v>nobelium</v>
    <v>9098</v>
    <v>2201</v>
    <v>Nobelium is a synthetic chemical element with the symbol No and atomic number 102. It is named in honor of Alfred Nobel, the inventor of dynamite and benefactor of science.</v>
    <v>element</v>
  </rv>
  <rv s="0">
    <v>1073742080</v>
    <v>lawrencium</v>
    <v>wjson{"t":"e","d":"Element","e":"Lawrencium"}</v>
    <v>en-US</v>
    <v>Atom</v>
  </rv>
  <rv s="1">
    <fb>262</fb>
    <v>26</v>
  </rv>
  <rv s="1">
    <fb>15.6</fb>
    <v>29</v>
  </rv>
  <rv s="0">
    <v>-1610612480</v>
    <v>Almon E. Larsh</v>
    <v>wjson{"t":"e","d":"Person","e":"AlmonLarsh::ttxz8"}</v>
    <v>en-US</v>
    <v>NotablePeople</v>
  </rv>
  <rv s="0">
    <v>-1610612480</v>
    <v>Robert M. Latimer</v>
    <v>wjson{"t":"e","d":"Person","e":"RobertMLatimer::s478v"}</v>
    <v>en-US</v>
    <v>NotablePeople</v>
  </rv>
  <rv s="2">
    <v>659</v>
  </rv>
  <rv s="3">
    <v>272</v>
    <v>10</v>
    <v>0</v>
    <v>image of lawrencium</v>
  </rv>
  <rv s="0">
    <v>1073742080</v>
    <v>lawrencium-251</v>
    <v>wjson{"t":"e","d":"Isotope","e":"Lawrencium251"}</v>
    <v>en-US</v>
    <v>Atom</v>
  </rv>
  <rv s="0">
    <v>1073742080</v>
    <v>lawrencium-252</v>
    <v>wjson{"t":"e","d":"Isotope","e":"Lawrencium252"}</v>
    <v>en-US</v>
    <v>Atom</v>
  </rv>
  <rv s="0">
    <v>1073742080</v>
    <v>lawrencium-253</v>
    <v>wjson{"t":"e","d":"Isotope","e":"Lawrencium253"}</v>
    <v>en-US</v>
    <v>Atom</v>
  </rv>
  <rv s="0">
    <v>1073742080</v>
    <v>lawrencium-254</v>
    <v>wjson{"t":"e","d":"Isotope","e":"Lawrencium254"}</v>
    <v>en-US</v>
    <v>Atom</v>
  </rv>
  <rv s="0">
    <v>1073742080</v>
    <v>lawrencium-255</v>
    <v>wjson{"t":"e","d":"Isotope","e":"Lawrencium255"}</v>
    <v>en-US</v>
    <v>Atom</v>
  </rv>
  <rv s="0">
    <v>1073742080</v>
    <v>lawrencium-256</v>
    <v>wjson{"t":"e","d":"Isotope","e":"Lawrencium256"}</v>
    <v>en-US</v>
    <v>Atom</v>
  </rv>
  <rv s="0">
    <v>1073742080</v>
    <v>lawrencium-257</v>
    <v>wjson{"t":"e","d":"Isotope","e":"Lawrencium257"}</v>
    <v>en-US</v>
    <v>Atom</v>
  </rv>
  <rv s="0">
    <v>1073742080</v>
    <v>lawrencium-258</v>
    <v>wjson{"t":"e","d":"Isotope","e":"Lawrencium258"}</v>
    <v>en-US</v>
    <v>Atom</v>
  </rv>
  <rv s="0">
    <v>1073742080</v>
    <v>lawrencium-259</v>
    <v>wjson{"t":"e","d":"Isotope","e":"Lawrencium259"}</v>
    <v>en-US</v>
    <v>Atom</v>
  </rv>
  <rv s="0">
    <v>1073742080</v>
    <v>lawrencium-260</v>
    <v>wjson{"t":"e","d":"Isotope","e":"Lawrencium260"}</v>
    <v>en-US</v>
    <v>Atom</v>
  </rv>
  <rv s="0">
    <v>1073742080</v>
    <v>lawrencium-261</v>
    <v>wjson{"t":"e","d":"Isotope","e":"Lawrencium261"}</v>
    <v>en-US</v>
    <v>Atom</v>
  </rv>
  <rv s="0">
    <v>1073742080</v>
    <v>lawrencium-262</v>
    <v>wjson{"t":"e","d":"Isotope","e":"Lawrencium262"}</v>
    <v>en-US</v>
    <v>Atom</v>
  </rv>
  <rv s="0">
    <v>1073742080</v>
    <v>lawrencium-263</v>
    <v>wjson{"t":"e","d":"Isotope","e":"Lawrencium263"}</v>
    <v>en-US</v>
    <v>Atom</v>
  </rv>
  <rv s="0">
    <v>1073742080</v>
    <v>lawrencium-264</v>
    <v>wjson{"t":"e","d":"Isotope","e":"Lawrencium264"}</v>
    <v>en-US</v>
    <v>Atom</v>
  </rv>
  <rv s="0">
    <v>1073742080</v>
    <v>lawrencium-265</v>
    <v>wjson{"t":"e","d":"Isotope","e":"Lawrencium265"}</v>
    <v>en-US</v>
    <v>Atom</v>
  </rv>
  <rv s="0">
    <v>1073742080</v>
    <v>lawrencium-266</v>
    <v>wjson{"t":"e","d":"Isotope","e":"Lawrencium266"}</v>
    <v>en-US</v>
    <v>Atom</v>
  </rv>
  <rv s="2">
    <v>660</v>
  </rv>
  <rv s="1">
    <fb>1627</fb>
    <v>26</v>
  </rv>
  <rv s="4">
    <v>273</v>
    <v>10</v>
    <v>32</v>
    <v>1</v>
    <v>periodic table location</v>
  </rv>
  <rv s="75">
    <v>#VALUE!</v>
    <v>en-US</v>
    <v>wjson{"t":"e","d":"Element","e":"Lawrencium"}</v>
    <v>1073742080</v>
    <v>1</v>
    <v>250</v>
    <v>251</v>
    <v>lawrencium</v>
    <v>8</v>
    <v>9</v>
    <v>Atom</v>
    <v>10</v>
    <v>252</v>
    <v>24</v>
    <v>9102</v>
    <v>4459</v>
    <v>Lr</v>
    <v>d</v>
    <v>CAS22537-19-5</v>
    <v>221</v>
    <v>9103</v>
    <v>9106</v>
    <v>7060</v>
    <v>1961</v>
    <v>2201</v>
    <v>14</v>
    <v>221</v>
    <v>9107</v>
    <v>9124</v>
    <v>9125</v>
    <v>221</v>
    <v>lawrencium</v>
    <v>4459</v>
    <v>221</v>
    <v>2395</v>
    <v>9126</v>
    <v>221</v>
    <v>lawrencium</v>
    <v>9124</v>
    <v>2201</v>
    <v>Lawrencium is a synthetic chemical element with the symbol Lr (formerly Lw) and atomic number 103. It is named in honor of Ernest Lawrence, inventor of the cyclotron, a device that was used to discover many artificial radioactive elements.</v>
    <v>element</v>
  </rv>
  <rv s="0">
    <v>1073742080</v>
    <v>ammonia</v>
    <v>wjson{"t":"e","d":"Chemical","e":"Ammonia"}</v>
    <v>en-US</v>
    <v>Beaker</v>
  </rv>
  <rv s="4">
    <v>274</v>
    <v>10</v>
    <v>32</v>
    <v>1</v>
    <v>3d structure</v>
  </rv>
  <rv s="2">
    <v>661</v>
  </rv>
  <rv s="1">
    <fb>651</fb>
    <v>26</v>
  </rv>
  <rv s="1">
    <fb>-33.33</fb>
    <v>27</v>
  </rv>
  <rv s="1">
    <fb>11.3</fb>
    <v>27</v>
  </rv>
  <rv s="1">
    <fb>405.5</fb>
    <v>29</v>
  </rv>
  <rv s="1">
    <fb>6.96E-4</fb>
    <v>70</v>
  </rv>
  <rv s="1">
    <fb>1.0062199999999999</fb>
    <v>67</v>
  </rv>
  <rv s="1">
    <fb>1.4718</fb>
    <v>67</v>
  </rv>
  <rv s="1">
    <fb>1005</fb>
    <v>26</v>
  </rv>
  <rv s="2">
    <v>662</v>
  </rv>
  <rv s="2">
    <v>663</v>
  </rv>
  <rv s="0">
    <v>1073742080</v>
    <v>hydrogen</v>
    <v>wjson{"t":"e","d":"Element","e":"H"}</v>
    <v>en-US</v>
    <v>Atom</v>
  </rv>
  <rv s="0">
    <v>1073742080</v>
    <v>nitrogen</v>
    <v>wjson{"t":"e","d":"Element","e":"N"}</v>
    <v>en-US</v>
    <v>Atom</v>
  </rv>
  <rv s="2">
    <v>664</v>
  </rv>
  <rv s="2">
    <v>665</v>
  </rv>
  <rv s="0">
    <v>1073742080</v>
    <v>ammonia-15 N</v>
    <v>wjson{"t":"e","d":"Chemical","e":"Ammonia15N1"}</v>
    <v>en-US</v>
    <v>Beaker</v>
  </rv>
  <rv s="0">
    <v>1073742080</v>
    <v>ammonia-d 3</v>
    <v>wjson{"t":"e","d":"Chemical","e":"DeuteratedAmmonia"}</v>
    <v>en-US</v>
    <v>Beaker</v>
  </rv>
  <rv s="0">
    <v>1073742080</v>
    <v>ammonia-15 N,d 3</v>
    <v>wjson{"t":"e","d":"Chemical","e":"DeuteratedAmmonia15N1"}</v>
    <v>en-US</v>
    <v>Beaker</v>
  </rv>
  <rv s="2">
    <v>666</v>
  </rv>
  <rv s="1">
    <fb>0.15</fb>
    <v>273</v>
  </rv>
  <rv s="1">
    <fb>4.9646218299481452E-8</fb>
    <v>83</v>
  </rv>
  <rv s="1">
    <fb>-77.73</fb>
    <v>27</v>
  </rv>
  <rv s="1">
    <fb>316</fb>
    <v>26</v>
  </rv>
  <rv s="1">
    <fb>5.66</fb>
    <v>27</v>
  </rv>
  <rv s="1">
    <fb>23.3</fb>
    <v>29</v>
  </rv>
  <rv s="1">
    <fb>17.030999999999999</fb>
    <v>25</v>
  </rv>
  <rv s="1">
    <fb>24469.827586206895</fb>
    <v>26</v>
  </rv>
  <rv s="4">
    <v>275</v>
    <v>10</v>
    <v>32</v>
    <v>1</v>
    <v>phase diagram</v>
  </rv>
  <rv s="1">
    <fb>9.25</fb>
    <v>67</v>
  </rv>
  <rv s="1">
    <fb>34</fb>
    <v>66</v>
  </rv>
  <rv s="2">
    <v>667</v>
  </rv>
  <rv s="1">
    <fb>853.6</fb>
    <v>25</v>
  </rv>
  <rv s="1">
    <fb>1.355</fb>
    <v>25</v>
  </rv>
  <rv s="2">
    <v>668</v>
  </rv>
  <rv s="1">
    <fb>221249046.49446493</fb>
    <v>26</v>
  </rv>
  <rv s="4">
    <v>276</v>
    <v>10</v>
    <v>32</v>
    <v>1</v>
    <v>structure diagram</v>
  </rv>
  <rv s="1">
    <fb>2.3400000000000001E-2</fb>
    <v>66</v>
  </rv>
  <rv s="1">
    <fb>0.3</fb>
    <v>273</v>
  </rv>
  <rv s="1">
    <fb>4.2249999999999996</fb>
    <v>67</v>
  </rv>
  <rv s="1">
    <fb>3.7100000000000001E-2</fb>
    <v>28</v>
  </rv>
  <rv s="2">
    <v>669</v>
  </rv>
  <rv s="1">
    <fb>886593.75</fb>
    <v>26</v>
  </rv>
  <rv s="2">
    <v>670</v>
  </rv>
  <rv s="76">
    <v>#VALUE!</v>
    <v>en-US</v>
    <v>wjson{"t":"e","d":"Chemical","e":"Ammonia"}</v>
    <v>1073742080</v>
    <v>1</v>
    <v>255</v>
    <v>256</v>
    <v>ammonia</v>
    <v>8</v>
    <v>257</v>
    <v>Beaker</v>
    <v>10</v>
    <v>258</v>
    <v>272</v>
    <v>9129</v>
    <v>9130</v>
    <v>9131</v>
    <v>Beilstein3587154</v>
    <v>9132</v>
    <v>CAS7664-41-7</v>
    <v>9133</v>
    <v>9134</v>
    <v>9135</v>
    <v>9136</v>
    <v>9137</v>
    <v>2.3</v>
    <v>9139</v>
    <v>9140</v>
    <v>EGEC231-635-3</v>
    <v>9143</v>
    <v>35</v>
    <v>9144</v>
    <v>NH3</v>
    <v>2</v>
    <v>2</v>
    <v>H3N</v>
    <v>InChI=1/H3N/h1H3</v>
    <v>N</v>
    <v>9148</v>
    <v>ammonia</v>
    <v>9149</v>
    <v>MFCD00011418</v>
    <v>9150</v>
    <v>9151</v>
    <v>9152</v>
    <v>9153</v>
    <v>9154</v>
    <v>9155</v>
    <v>9156</v>
    <v>9155</v>
    <v>ammonia</v>
    <v>221</v>
    <v>2</v>
    <v>2201</v>
    <v>221</v>
    <v>2</v>
    <v>221</v>
    <v>9157</v>
    <v>9160</v>
    <v>9161</v>
    <v>CID222</v>
    <v>9162</v>
    <v>9155</v>
    <v>221</v>
    <v>9163</v>
    <v>RTECSBO0875000</v>
    <v>N</v>
    <v>9164</v>
    <v>9165</v>
    <v>9166</v>
    <v>2</v>
    <v>2</v>
    <v>ammonia</v>
    <v>9167</v>
    <v>9170</v>
    <v>3299</v>
    <v>9171</v>
    <v>9172</v>
    <v>chemical</v>
  </rv>
  <rv s="4">
    <v>277</v>
    <v>10</v>
    <v>32</v>
    <v>1</v>
    <v>periodic table location</v>
  </rv>
  <rv s="5">
    <v>#VALUE!</v>
    <v>en-US</v>
    <v>wjson{"t":"e","d":"Element","e":"H"}</v>
    <v>1073742080</v>
    <v>1</v>
    <v>5</v>
    <v>6</v>
    <v>hydrogen</v>
    <v>8</v>
    <v>9</v>
    <v>Atom</v>
    <v>10</v>
    <v>11</v>
    <v>24</v>
    <v>1</v>
    <v>2</v>
    <v>3</v>
    <v>H</v>
    <v>s</v>
    <v>4</v>
    <v>CAS1333-74-0</v>
    <v>5</v>
    <v>6</v>
    <v>7</v>
    <v>9</v>
    <v>11</v>
    <v>1766</v>
    <v>12</v>
    <v>13</v>
    <v>2</v>
    <v>14</v>
    <v>15</v>
    <v>16</v>
    <v>24</v>
    <v>27</v>
    <v>30</v>
    <v>31</v>
    <v>32</v>
    <v>33</v>
    <v>34</v>
    <v>hydrogen</v>
    <v>2</v>
    <v>35</v>
    <v>2</v>
    <v>9174</v>
    <v>37</v>
    <v>38</v>
    <v>hydrogen</v>
    <v>37</v>
    <v>39</v>
    <v>2</v>
    <v>26</v>
    <v>40</v>
    <v>Hydrogen is the chemical element with the symbol H and atomic number 1. With a standard atomic weight of 1.008, hydrogen is the lightest element in the periodic table.</v>
    <v>element</v>
  </rv>
  <rv s="4">
    <v>278</v>
    <v>10</v>
    <v>32</v>
    <v>1</v>
    <v>periodic table location</v>
  </rv>
  <rv s="5">
    <v>#VALUE!</v>
    <v>en-US</v>
    <v>wjson{"t":"e","d":"Element","e":"N"}</v>
    <v>1073742080</v>
    <v>1</v>
    <v>5</v>
    <v>6</v>
    <v>nitrogen</v>
    <v>8</v>
    <v>9</v>
    <v>Atom</v>
    <v>10</v>
    <v>11</v>
    <v>24</v>
    <v>2394</v>
    <v>2395</v>
    <v>2396</v>
    <v>N</v>
    <v>p</v>
    <v>2397</v>
    <v>CAS7727-37-9</v>
    <v>2398</v>
    <v>2399</v>
    <v>2400</v>
    <v>2403</v>
    <v>11</v>
    <v>1772</v>
    <v>2395</v>
    <v>2404</v>
    <v>2405</v>
    <v>2406</v>
    <v>2407</v>
    <v>16</v>
    <v>2424</v>
    <v>27</v>
    <v>2427</v>
    <v>2428</v>
    <v>2429</v>
    <v>2430</v>
    <v>2431</v>
    <v>nitrogen</v>
    <v>2395</v>
    <v>2432</v>
    <v>209</v>
    <v>9176</v>
    <v>2434</v>
    <v>2435</v>
    <v>nitrogen</v>
    <v>2436</v>
    <v>2437</v>
    <v>2201</v>
    <v>2438</v>
    <v>2439</v>
    <v>Nitrogen is the chemical element with the symbol N and atomic number 7. It was first discovered and isolated by Scottish physician Daniel Rutherford in 1772.</v>
    <v>element</v>
  </rv>
  <rv s="0">
    <v>1073742080</v>
    <v>carbon dioxide</v>
    <v>wjson{"t":"e","d":"Chemical","e":"CarbonDioxide"}</v>
    <v>en-US</v>
    <v>Beaker</v>
  </rv>
  <rv s="4">
    <v>279</v>
    <v>10</v>
    <v>32</v>
    <v>1</v>
    <v>3d structure</v>
  </rv>
  <rv s="2">
    <v>671</v>
  </rv>
  <rv s="1">
    <fb>-78.5</fb>
    <v>66</v>
  </rv>
  <rv s="1">
    <fb>7.39</fb>
    <v>27</v>
  </rv>
  <rv s="1">
    <fb>304.12</fb>
    <v>27</v>
  </rv>
  <rv s="1">
    <fb>1.84212E-3</fb>
    <v>75</v>
  </rv>
  <rv s="1">
    <fb>1.0009220000000001</fb>
    <v>67</v>
  </rv>
  <rv s="1">
    <fb>1013</fb>
    <v>26</v>
  </rv>
  <rv s="2">
    <v>672</v>
  </rv>
  <rv s="2">
    <v>673</v>
  </rv>
  <rv s="1">
    <fb>1.1100000000000001</fb>
    <v>67</v>
  </rv>
  <rv s="0">
    <v>1073742080</v>
    <v>carbon</v>
    <v>wjson{"t":"e","d":"Element","e":"C"}</v>
    <v>en-US</v>
    <v>Atom</v>
  </rv>
  <rv s="0">
    <v>1073742080</v>
    <v>oxygen</v>
    <v>wjson{"t":"e","d":"Element","e":"O"}</v>
    <v>en-US</v>
    <v>Atom</v>
  </rv>
  <rv s="2">
    <v>674</v>
  </rv>
  <rv s="2">
    <v>675</v>
  </rv>
  <rv s="0">
    <v>1073742080</v>
    <v>dry ice</v>
    <v>wjson{"t":"e","d":"Chemical","e":"DryIce"}</v>
    <v>en-US</v>
    <v>Beaker</v>
  </rv>
  <rv s="0">
    <v>1073742080</v>
    <v>liquid carbon dioxide</v>
    <v>wjson{"t":"e","d":"Chemical","e":"LiquidCarbonDioxide"}</v>
    <v>en-US</v>
    <v>Beaker</v>
  </rv>
  <rv s="0">
    <v>1073742080</v>
    <v>carbon-13 cdioxide</v>
    <v>wjson{"t":"e","d":"Chemical","e":"CarbonDioxide13C1"}</v>
    <v>en-US</v>
    <v>Beaker</v>
  </rv>
  <rv s="2">
    <v>676</v>
  </rv>
  <rv s="1">
    <fb>4.5149948803037037E-8</fb>
    <v>83</v>
  </rv>
  <rv s="1">
    <fb>-56.56</fb>
    <v>66</v>
  </rv>
  <rv s="1">
    <fb>9.02</fb>
    <v>27</v>
  </rv>
  <rv s="1">
    <fb>16.899999999999999</fb>
    <v>29</v>
  </rv>
  <rv s="1">
    <fb>44.009</fb>
    <v>25</v>
  </rv>
  <rv s="1">
    <fb>23890.408876728987</fb>
    <v>26</v>
  </rv>
  <rv s="2">
    <v>677</v>
  </rv>
  <rv s="1">
    <fb>1.3</fb>
    <v>67</v>
  </rv>
  <rv s="4">
    <v>280</v>
    <v>10</v>
    <v>32</v>
    <v>1</v>
    <v>phase diagram</v>
  </rv>
  <rv s="1">
    <fb>540.5</fb>
    <v>25</v>
  </rv>
  <rv s="1">
    <fb>1.1120000000000001</fb>
    <v>66</v>
  </rv>
  <rv s="2">
    <v>678</v>
  </rv>
  <rv s="1">
    <fb>269597534.17266184</fb>
    <v>26</v>
  </rv>
  <rv s="4">
    <v>281</v>
    <v>10</v>
    <v>32</v>
    <v>1</v>
    <v>structure diagram</v>
  </rv>
  <rv s="1">
    <fb>34.1</fb>
    <v>66</v>
  </rv>
  <rv s="1">
    <fb>3.6579999999999999</fb>
    <v>67</v>
  </rv>
  <rv s="1">
    <fb>4.2900000000000001E-2</fb>
    <v>28</v>
  </rv>
  <rv s="2">
    <v>679</v>
  </rv>
  <rv s="1">
    <fb>1.52</fb>
    <v>67</v>
  </rv>
  <rv s="1">
    <fb>5724862.5</fb>
    <v>26</v>
  </rv>
  <rv s="2">
    <v>680</v>
  </rv>
  <rv s="77">
    <v>#VALUE!</v>
    <v>en-US</v>
    <v>wjson{"t":"e","d":"Chemical","e":"CarbonDioxide"}</v>
    <v>1073742080</v>
    <v>1</v>
    <v>274</v>
    <v>275</v>
    <v>carbon dioxide</v>
    <v>8</v>
    <v>257</v>
    <v>Beaker</v>
    <v>10</v>
    <v>276</v>
    <v>272</v>
    <v>9179</v>
    <v>9180</v>
    <v>Beilstein1900390</v>
    <v>9181</v>
    <v>CAS124-38-9</v>
    <v>9182</v>
    <v>9183</v>
    <v>9184</v>
    <v>9185</v>
    <v>2.2</v>
    <v>9187</v>
    <v>9188</v>
    <v>EGEC204-696-9</v>
    <v>9189</v>
    <v>9192</v>
    <v>9193</v>
    <v>CO2</v>
    <v>209</v>
    <v>221</v>
    <v>CO2</v>
    <v>InChI=1/CO2/c2-1-3</v>
    <v>C(=O)=O</v>
    <v>9197</v>
    <v>carbon dioxide</v>
    <v>MFCD00011491</v>
    <v>9198</v>
    <v>9199</v>
    <v>9200</v>
    <v>9201</v>
    <v>9202</v>
    <v>9203</v>
    <v>9202</v>
    <v>carbon dioxide</v>
    <v>221</v>
    <v>2201</v>
    <v>221</v>
    <v>9204</v>
    <v>9205</v>
    <v>9206</v>
    <v>9207</v>
    <v>CID280</v>
    <v>9208</v>
    <v>9202</v>
    <v>221</v>
    <v>9209</v>
    <v>RTECSFF6400000</v>
    <v>C(=O)=O</v>
    <v>9210</v>
    <v>9211</v>
    <v>2</v>
    <v>9212</v>
    <v>carbon dioxide</v>
    <v>9215</v>
    <v>9216</v>
    <v>9217</v>
    <v>9218</v>
    <v>chemical</v>
  </rv>
  <rv s="4">
    <v>282</v>
    <v>10</v>
    <v>32</v>
    <v>1</v>
    <v>periodic table location</v>
  </rv>
  <rv s="24">
    <v>#VALUE!</v>
    <v>en-US</v>
    <v>wjson{"t":"e","d":"Element","e":"C"}</v>
    <v>1073742080</v>
    <v>1</v>
    <v>103</v>
    <v>114</v>
    <v>carbon</v>
    <v>8</v>
    <v>9</v>
    <v>Atom</v>
    <v>10</v>
    <v>105</v>
    <v>24</v>
    <v>2348</v>
    <v>2349</v>
    <v>2350</v>
    <v>C</v>
    <v>p</v>
    <v>2351</v>
    <v>CAS7440-44-0</v>
    <v>2352</v>
    <v>2353</v>
    <v>2354</v>
    <v>-3750</v>
    <v>2355</v>
    <v>2356</v>
    <v>2357</v>
    <v>2358</v>
    <v>242</v>
    <v>2359</v>
    <v>16</v>
    <v>2375</v>
    <v>27</v>
    <v>2378</v>
    <v>2379</v>
    <v>2380</v>
    <v>2381</v>
    <v>2382</v>
    <v>carbon</v>
    <v>2349</v>
    <v>2383</v>
    <v>209</v>
    <v>9220</v>
    <v>2385</v>
    <v>2386</v>
    <v>2387</v>
    <v>carbon</v>
    <v>2388</v>
    <v>2389</v>
    <v>2247</v>
    <v>2390</v>
    <v>2391</v>
    <v>Carbon (from) is a chemical element with the symbol C and atomic number 6. It is nonmetallic and tetravalent—making four electrons available to form covalent chemical bonds. It belongs to group 14 of the periodic table.</v>
    <v>element</v>
  </rv>
  <rv s="4">
    <v>283</v>
    <v>10</v>
    <v>32</v>
    <v>1</v>
    <v>periodic table location</v>
  </rv>
  <rv s="5">
    <v>#VALUE!</v>
    <v>en-US</v>
    <v>wjson{"t":"e","d":"Element","e":"O"}</v>
    <v>1073742080</v>
    <v>1</v>
    <v>5</v>
    <v>6</v>
    <v>oxygen</v>
    <v>8</v>
    <v>9</v>
    <v>Atom</v>
    <v>10</v>
    <v>11</v>
    <v>24</v>
    <v>2449</v>
    <v>2450</v>
    <v>2451</v>
    <v>O</v>
    <v>p</v>
    <v>2452</v>
    <v>CAS7782-44-7</v>
    <v>2453</v>
    <v>2454</v>
    <v>2455</v>
    <v>2457</v>
    <v>11</v>
    <v>1774</v>
    <v>2458</v>
    <v>2459</v>
    <v>2460</v>
    <v>2461</v>
    <v>2462</v>
    <v>2463</v>
    <v>2481</v>
    <v>2483</v>
    <v>2487</v>
    <v>2488</v>
    <v>2489</v>
    <v>1482</v>
    <v>2490</v>
    <v>oxygen</v>
    <v>2450</v>
    <v>2491</v>
    <v>209</v>
    <v>9222</v>
    <v>2493</v>
    <v>2494</v>
    <v>oxygen</v>
    <v>2495</v>
    <v>2496</v>
    <v>209</v>
    <v>2497</v>
    <v>2498</v>
    <v>Oxygen is the chemical element with the symbol O and atomic number 8.</v>
    <v>element</v>
  </rv>
  <rv s="0">
    <v>1073742080</v>
    <v>flucloxacillin</v>
    <v>wjson{"t":"e","d":"Chemical","e":"Flucloxacillin"}</v>
    <v>en-US</v>
    <v>Beaker</v>
  </rv>
  <rv s="4">
    <v>284</v>
    <v>10</v>
    <v>32</v>
    <v>1</v>
    <v>3d structure</v>
  </rv>
  <rv s="0">
    <v>1073742080</v>
    <v>demeclocycline</v>
    <v>wjson{"t":"e","d":"Chemical","e":"Demeclocycline"}</v>
    <v>en-US</v>
    <v>Beaker</v>
  </rv>
  <rv s="0">
    <v>1073742080</v>
    <v>doxycycline</v>
    <v>wjson{"t":"e","d":"Chemical","e":"Doxycycline"}</v>
    <v>en-US</v>
    <v>Beaker</v>
  </rv>
  <rv s="0">
    <v>1073742080</v>
    <v>mestranol</v>
    <v>wjson{"t":"e","d":"Chemical","e":"Mestranol"}</v>
    <v>en-US</v>
    <v>Beaker</v>
  </rv>
  <rv s="0">
    <v>1073742080</v>
    <v>methacycline</v>
    <v>wjson{"t":"e","d":"Chemical","e":"Methacycline"}</v>
    <v>en-US</v>
    <v>Beaker</v>
  </rv>
  <rv s="0">
    <v>1073742080</v>
    <v>D-methotrexate</v>
    <v>wjson{"t":"e","d":"Chemical","e":"DMethotrexate"}</v>
    <v>en-US</v>
    <v>Beaker</v>
  </rv>
  <rv s="0">
    <v>1073742080</v>
    <v>minocycline</v>
    <v>wjson{"t":"e","d":"Chemical","e":"Minocycline"}</v>
    <v>en-US</v>
    <v>Beaker</v>
  </rv>
  <rv s="0">
    <v>1073742080</v>
    <v>oxytetracycline</v>
    <v>wjson{"t":"e","d":"Chemical","e":"Oxytetracycline"}</v>
    <v>en-US</v>
    <v>Beaker</v>
  </rv>
  <rv s="0">
    <v>1073742080</v>
    <v>rolitetracycline</v>
    <v>wjson{"t":"e","d":"Chemical","e":"Rolitetracycline"}</v>
    <v>en-US</v>
    <v>Beaker</v>
  </rv>
  <rv s="0">
    <v>1073742080</v>
    <v>tetracycline</v>
    <v>wjson{"t":"e","d":"Chemical","e":"Tetracycline"}</v>
    <v>en-US</v>
    <v>Beaker</v>
  </rv>
  <rv s="2">
    <v>681</v>
  </rv>
  <rv s="2">
    <v>682</v>
  </rv>
  <rv s="0">
    <v>1073742080</v>
    <v>chlorine</v>
    <v>wjson{"t":"e","d":"Element","e":"Cl"}</v>
    <v>en-US</v>
    <v>Atom</v>
  </rv>
  <rv s="0">
    <v>1073742080</v>
    <v>fluorine</v>
    <v>wjson{"t":"e","d":"Element","e":"F"}</v>
    <v>en-US</v>
    <v>Atom</v>
  </rv>
  <rv s="0">
    <v>1073742080</v>
    <v>sulfur</v>
    <v>wjson{"t":"e","d":"Element","e":"S"}</v>
    <v>en-US</v>
    <v>Atom</v>
  </rv>
  <rv s="2">
    <v>683</v>
  </rv>
  <rv s="2">
    <v>684</v>
  </rv>
  <rv s="2">
    <v>685</v>
  </rv>
  <rv s="1">
    <fb>453.86940316300002</fb>
    <v>29</v>
  </rv>
  <rv s="4">
    <v>285</v>
    <v>10</v>
    <v>32</v>
    <v>1</v>
    <v>phase diagram</v>
  </rv>
  <rv s="4">
    <v>286</v>
    <v>10</v>
    <v>32</v>
    <v>1</v>
    <v>structure diagram</v>
  </rv>
  <rv s="2">
    <v>686</v>
  </rv>
  <rv s="78">
    <v>#VALUE!</v>
    <v>en-US</v>
    <v>wjson{"t":"e","d":"Chemical","e":"Flucloxacillin"}</v>
    <v>1073742080</v>
    <v>1</v>
    <v>277</v>
    <v>278</v>
    <v>flucloxacillin</v>
    <v>8</v>
    <v>257</v>
    <v>Beaker</v>
    <v>10</v>
    <v>279</v>
    <v>272</v>
    <v>9225</v>
    <v>CAS5250-39-5</v>
    <v>9235</v>
    <v>9236</v>
    <v>9240</v>
    <v>9241</v>
    <v>C19H17ClFN3O5S</v>
    <v>2349</v>
    <v>209</v>
    <v>C19H17ClFN3O5S</v>
    <v>InChI=1/C19H17ClFN3O5S/c1-7-10(12(23-29-7)11-8(20)5-4-6-9(11)21)15(25)22-13-16(26)24-14(18(27)28)19(2,3)30-17(13)24/h4-6,13-14,17H,1-3H3,(H,22,25)(H,27,28)/t13-,14+,17-/m1/s1/f/h22,27H</v>
    <v>CC1=C(C(=NO1)C2=C(C=CC=C2Cl)F)C(=O)N[C@H]3[C@@H]4N(C3=O)[C@H](C(S4)(C)C)C(=O)O</v>
    <v>9242</v>
    <v>(2S,5R,6R)-6-[[3-(2-chloro-6-fluorophenyl)-5-methyl1,2-oxazole-4-carbonyl]amino]-3,3-dimethyl-7-oxo-4-thia-1-azabicyclo[3.2.0]heptane-2-carboxylic acid</v>
    <v>9243</v>
    <v>9243</v>
    <v>flucloxacillin</v>
    <v>221</v>
    <v>4218</v>
    <v>221</v>
    <v>9244</v>
    <v>CID21319</v>
    <v>9243</v>
    <v>2247</v>
    <v>CC1=C(C(=NO1)C2=C(C=CC=C2Cl)F)C(=O)NC3C4N(C3=O)C(C(S4)(C)C)C(=O)O</v>
    <v>9245</v>
    <v>209</v>
    <v>7450</v>
    <v>flucloxacillin</v>
    <v>9246</v>
    <v>chemical</v>
  </rv>
  <rv s="4">
    <v>287</v>
    <v>10</v>
    <v>32</v>
    <v>1</v>
    <v>3d structure</v>
  </rv>
  <rv s="0">
    <v>1073742080</v>
    <v>acenocoumarol</v>
    <v>wjson{"t":"e","d":"Chemical","e":"Acenocoumarol"}</v>
    <v>en-US</v>
    <v>Beaker</v>
  </rv>
  <rv s="0">
    <v>1073742080</v>
    <v>acitretin</v>
    <v>wjson{"t":"e","d":"Chemical","e":"Acitretin"}</v>
    <v>en-US</v>
    <v>Beaker</v>
  </rv>
  <rv s="0">
    <v>1073742080</v>
    <v>aluminum</v>
    <v>wjson{"t":"e","d":"Chemical","e":"Aluminum"}</v>
    <v>en-US</v>
    <v>Beaker</v>
  </rv>
  <rv s="0">
    <v>1073742080</v>
    <v>amoxicillin</v>
    <v>wjson{"t":"e","d":"Chemical","e":"Amoxicillin"}</v>
    <v>en-US</v>
    <v>Beaker</v>
  </rv>
  <rv s="0">
    <v>1073742080</v>
    <v>ampicillin</v>
    <v>wjson{"t":"e","d":"Chemical","e":"Ampicillin"}</v>
    <v>en-US</v>
    <v>Beaker</v>
  </rv>
  <rv s="0">
    <v>1073742080</v>
    <v>anisindione</v>
    <v>wjson{"t":"e","d":"Chemical","e":"Anisindione"}</v>
    <v>en-US</v>
    <v>Beaker</v>
  </rv>
  <rv s="0">
    <v>1073742080</v>
    <v>attapulgite</v>
    <v>wjson{"t":"e","d":"Chemical","e":"Attapulgite"}</v>
    <v>en-US</v>
    <v>Beaker</v>
  </rv>
  <rv s="0">
    <v>1073742080</v>
    <v>azlocillin</v>
    <v>wjson{"t":"e","d":"Chemical","e":"Azlocillin"}</v>
    <v>en-US</v>
    <v>Beaker</v>
  </rv>
  <rv s="0">
    <v>1073742080</v>
    <v>aztreonam</v>
    <v>wjson{"t":"e","d":"Chemical","e":"Aztreonam"}</v>
    <v>en-US</v>
    <v>Beaker</v>
  </rv>
  <rv s="0">
    <v>1073742080</v>
    <v>bacampicillin</v>
    <v>wjson{"t":"e","d":"Chemical","e":"Bacampicillin"}</v>
    <v>en-US</v>
    <v>Beaker</v>
  </rv>
  <rv s="0">
    <v>1073742080</v>
    <v>bismuth</v>
    <v>wjson{"t":"e","d":"Chemical","e":"Bismuth"}</v>
    <v>en-US</v>
    <v>Beaker</v>
  </rv>
  <rv s="0">
    <v>1073742080</v>
    <v>calcium</v>
    <v>wjson{"t":"e","d":"Chemical","e":"Calcium"}</v>
    <v>en-US</v>
    <v>Beaker</v>
  </rv>
  <rv s="0">
    <v>1073742080</v>
    <v>carbenicillin</v>
    <v>wjson{"t":"e","d":"Chemical","e":"Carbenicillin"}</v>
    <v>en-US</v>
    <v>Beaker</v>
  </rv>
  <rv s="0">
    <v>1073742080</v>
    <v>clavulanate</v>
    <v>wjson{"t":"e","d":"Chemical","e":"Clavulanate"}</v>
    <v>en-US</v>
    <v>Beaker</v>
  </rv>
  <rv s="0">
    <v>1073742080</v>
    <v>cloxacillin</v>
    <v>wjson{"t":"e","d":"Chemical","e":"Cloxacillin"}</v>
    <v>en-US</v>
    <v>Beaker</v>
  </rv>
  <rv s="0">
    <v>1073742080</v>
    <v>cyclacillin</v>
    <v>wjson{"t":"e","d":"Chemical","e":"Cyclacillin"}</v>
    <v>en-US</v>
    <v>Beaker</v>
  </rv>
  <rv s="0">
    <v>1073742080</v>
    <v>dicloxacillin</v>
    <v>wjson{"t":"e","d":"Chemical","e":"Dicloxacillin"}</v>
    <v>en-US</v>
    <v>Beaker</v>
  </rv>
  <rv s="0">
    <v>1073742080</v>
    <v>dicumarol</v>
    <v>wjson{"t":"e","d":"Chemical","e":"3,3MethyleneBis4Hydroxycoumarin"}</v>
    <v>en-US</v>
    <v>Beaker</v>
  </rv>
  <rv s="0">
    <v>1073742080</v>
    <v>digoxin</v>
    <v>wjson{"t":"e","d":"Chemical","e":"Digoxin"}</v>
    <v>en-US</v>
    <v>Beaker</v>
  </rv>
  <rv s="0">
    <v>1073742080</v>
    <v>etretinate</v>
    <v>wjson{"t":"e","d":"Chemical","e":"Etretinate"}</v>
    <v>en-US</v>
    <v>Beaker</v>
  </rv>
  <rv s="0">
    <v>1073742080</v>
    <v>hetacillin</v>
    <v>wjson{"t":"e","d":"Chemical","e":"Hetacillin"}</v>
    <v>en-US</v>
    <v>Beaker</v>
  </rv>
  <rv s="0">
    <v>1073742080</v>
    <v>insulin</v>
    <v>wjson{"t":"e","d":"Chemical","e":"Insulin"}</v>
    <v>en-US</v>
    <v>Beaker</v>
  </rv>
  <rv s="0">
    <v>1073742080</v>
    <v>iron</v>
    <v>wjson{"t":"e","d":"Chemical","e":"Iron"}</v>
    <v>en-US</v>
    <v>Beaker</v>
  </rv>
  <rv s="0">
    <v>1073742080</v>
    <v>13-cis-retinoic acid</v>
    <v>wjson{"t":"e","d":"Chemical","e":"13CisRetinoicAcid"}</v>
    <v>en-US</v>
    <v>Beaker</v>
  </rv>
  <rv s="0">
    <v>1073742080</v>
    <v>magnesium</v>
    <v>wjson{"t":"e","d":"Chemical","e":"Magnesium"}</v>
    <v>en-US</v>
    <v>Beaker</v>
  </rv>
  <rv s="0">
    <v>1073742080</v>
    <v>methoxyflurane</v>
    <v>wjson{"t":"e","d":"Chemical","e":"Methoxyflurane"}</v>
    <v>en-US</v>
    <v>Beaker</v>
  </rv>
  <rv s="0">
    <v>1073742080</v>
    <v>meticillin</v>
    <v>wjson{"t":"e","d":"Chemical","e":"Meticillin"}</v>
    <v>en-US</v>
    <v>Beaker</v>
  </rv>
  <rv s="0">
    <v>1073742080</v>
    <v>mezlocillin</v>
    <v>wjson{"t":"e","d":"Chemical","e":"Mezlocillin"}</v>
    <v>en-US</v>
    <v>Beaker</v>
  </rv>
  <rv s="0">
    <v>1073742080</v>
    <v>nafcillin</v>
    <v>wjson{"t":"e","d":"Chemical","e":"Nafcillin"}</v>
    <v>en-US</v>
    <v>Beaker</v>
  </rv>
  <rv s="0">
    <v>1073742080</v>
    <v>oxacillin</v>
    <v>wjson{"t":"e","d":"Chemical","e":"Oxacillin"}</v>
    <v>en-US</v>
    <v>Beaker</v>
  </rv>
  <rv s="0">
    <v>1073742080</v>
    <v>piperacillin</v>
    <v>wjson{"t":"e","d":"Chemical","e":"Piperacillin"}</v>
    <v>en-US</v>
    <v>Beaker</v>
  </rv>
  <rv s="0">
    <v>1073742080</v>
    <v>pivampicillin</v>
    <v>wjson{"t":"e","d":"Chemical","e":"Pivampicillin"}</v>
    <v>en-US</v>
    <v>Beaker</v>
  </rv>
  <rv s="0">
    <v>1073742080</v>
    <v>pivmecillinam</v>
    <v>wjson{"t":"e","d":"Chemical","e":"Pivmecillinam"}</v>
    <v>en-US</v>
    <v>Beaker</v>
  </rv>
  <rv s="0">
    <v>1073742080</v>
    <v>tazobactam</v>
    <v>wjson{"t":"e","d":"Chemical","e":"Tazobactam"}</v>
    <v>en-US</v>
    <v>Beaker</v>
  </rv>
  <rv s="0">
    <v>1073742080</v>
    <v>ticarcillin</v>
    <v>wjson{"t":"e","d":"Chemical","e":"Ticarcillin"}</v>
    <v>en-US</v>
    <v>Beaker</v>
  </rv>
  <rv s="0">
    <v>1073742080</v>
    <v>warfarin</v>
    <v>wjson{"t":"e","d":"Chemical","e":"Warfarin"}</v>
    <v>en-US</v>
    <v>Beaker</v>
  </rv>
  <rv s="0">
    <v>1073742080</v>
    <v>zinc</v>
    <v>wjson{"t":"e","d":"Chemical","e":"Zinc"}</v>
    <v>en-US</v>
    <v>Beaker</v>
  </rv>
  <rv s="2">
    <v>687</v>
  </rv>
  <rv s="2">
    <v>688</v>
  </rv>
  <rv s="2">
    <v>689</v>
  </rv>
  <rv s="2">
    <v>690</v>
  </rv>
  <rv s="2">
    <v>691</v>
  </rv>
  <rv s="1">
    <fb>221.5</fb>
    <v>29</v>
  </rv>
  <rv s="1">
    <fb>464.85500000000002</fb>
    <v>27</v>
  </rv>
  <rv s="4">
    <v>288</v>
    <v>10</v>
    <v>32</v>
    <v>1</v>
    <v>phase diagram</v>
  </rv>
  <rv s="4">
    <v>289</v>
    <v>10</v>
    <v>32</v>
    <v>1</v>
    <v>structure diagram</v>
  </rv>
  <rv s="2">
    <v>692</v>
  </rv>
  <rv s="79">
    <v>#VALUE!</v>
    <v>en-US</v>
    <v>wjson{"t":"e","d":"Chemical","e":"Demeclocycline"}</v>
    <v>1073742080</v>
    <v>1</v>
    <v>280</v>
    <v>281</v>
    <v>demeclocycline</v>
    <v>8</v>
    <v>257</v>
    <v>Beaker</v>
    <v>10</v>
    <v>282</v>
    <v>286</v>
    <v>9248</v>
    <v>CAS127-33-3</v>
    <v>9286</v>
    <v>9287</v>
    <v>9288</v>
    <v>9289</v>
    <v>C21H21ClN2O8</v>
    <v>2556</v>
    <v>2349</v>
    <v>C21H21ClN2O8</v>
    <v>InChI=1/C21H21ClN2O8/c1-24(2)14-7-5-6-10(16(27)12-9(25)4-3-8(22)11(12)15(6)26)18(29)21(7,32)19(30)13(17(14)28)20(23)31/h3-4,6-7,14-15,25-27,31-32H,5,23H2,1-2H3/b20-13+/t6-,7-,14-,15-,21-/m0/s1</v>
    <v>CN(C)[C@H]1[C@@H]2C[C@@H]3[C@@H](C4=C(C=CC(=C4C(=C3C(=O)[C@@]2(C(=O)/C(=C(\N)/O)/C1=O)O)O)O)Cl)O</v>
    <v>9290</v>
    <v>(2E,4S,4aS,5aS,6S,12aS)-2-(amino-hydroxymethylidene)-7-chloro-4-dimethylamino-6,10,11,12a-tetrahydroxy-4a,5,5a,6-tetrahydro-4H-tetracene-1,3,12-trione</v>
    <v>9291</v>
    <v>9292</v>
    <v>9292</v>
    <v>demeclocycline</v>
    <v>221</v>
    <v>4336</v>
    <v>221</v>
    <v>9293</v>
    <v>CID5311063</v>
    <v>9292</v>
    <v>2</v>
    <v>CN(C)C1C2CC3C(C4=C(C=CC(=C4C(=C3C(=O)C2(C(=O)C(=C(N)O)C1=O)O)O)O)Cl)O</v>
    <v>9294</v>
    <v>4013</v>
    <v>2242</v>
    <v>demeclocycline</v>
    <v>9295</v>
    <v>chemical</v>
  </rv>
  <rv s="4">
    <v>290</v>
    <v>10</v>
    <v>32</v>
    <v>1</v>
    <v>3d structure</v>
  </rv>
  <rv s="2">
    <v>693</v>
  </rv>
  <rv s="0">
    <v>1073742080</v>
    <v>amobarbital</v>
    <v>wjson{"t":"e","d":"Chemical","e":"Amobarbital"}</v>
    <v>en-US</v>
    <v>Beaker</v>
  </rv>
  <rv s="0">
    <v>1073742080</v>
    <v>allylpropymal</v>
    <v>wjson{"t":"e","d":"Chemical","e":"Allylpropymal"}</v>
    <v>en-US</v>
    <v>Beaker</v>
  </rv>
  <rv s="0">
    <v>1073742080</v>
    <v>butabarbital</v>
    <v>wjson{"t":"e","d":"Chemical","e":"Butabarbital"}</v>
    <v>en-US</v>
    <v>Beaker</v>
  </rv>
  <rv s="0">
    <v>1073742080</v>
    <v>butalbital</v>
    <v>wjson{"t":"e","d":"Chemical","e":"Butalbital"}</v>
    <v>en-US</v>
    <v>Beaker</v>
  </rv>
  <rv s="0">
    <v>1073742080</v>
    <v>butethal</v>
    <v>wjson{"t":"e","d":"Chemical","e":"Butethal"}</v>
    <v>en-US</v>
    <v>Beaker</v>
  </rv>
  <rv s="0">
    <v>1073742080</v>
    <v>carbamazepine</v>
    <v>wjson{"t":"e","d":"Chemical","e":"Carbamazepine"}</v>
    <v>en-US</v>
    <v>Beaker</v>
  </rv>
  <rv s="0">
    <v>1073742080</v>
    <v>dihydroquinidine barbiturate</v>
    <v>wjson{"t":"e","d":"Chemical","e":"DihydroquinidineBarbiturate"}</v>
    <v>en-US</v>
    <v>Beaker</v>
  </rv>
  <rv s="0">
    <v>1073742080</v>
    <v>ethotoin</v>
    <v>wjson{"t":"e","d":"Chemical","e":"Ethotoin"}</v>
    <v>en-US</v>
    <v>Beaker</v>
  </rv>
  <rv s="0">
    <v>1073742080</v>
    <v>fosphenytoin</v>
    <v>wjson{"t":"e","d":"Chemical","e":"Fosphenytoin"}</v>
    <v>en-US</v>
    <v>Beaker</v>
  </rv>
  <rv s="0">
    <v>1073742080</v>
    <v>heptabarbital</v>
    <v>wjson{"t":"e","d":"Chemical","e":"Heptabarbital"}</v>
    <v>en-US</v>
    <v>Beaker</v>
  </rv>
  <rv s="0">
    <v>1073742080</v>
    <v>hexobarbital</v>
    <v>wjson{"t":"e","d":"Chemical","e":"Hexobarbital"}</v>
    <v>en-US</v>
    <v>Beaker</v>
  </rv>
  <rv s="0">
    <v>1073742080</v>
    <v>mephenytoin</v>
    <v>wjson{"t":"e","d":"Chemical","e":"Mephenytoin"}</v>
    <v>en-US</v>
    <v>Beaker</v>
  </rv>
  <rv s="0">
    <v>1073742080</v>
    <v>methohexital</v>
    <v>wjson{"t":"e","d":"Chemical","e":"Methohexital"}</v>
    <v>en-US</v>
    <v>Beaker</v>
  </rv>
  <rv s="0">
    <v>1073742080</v>
    <v>methylphenobarbital</v>
    <v>wjson{"t":"e","d":"Chemical","e":"Methylphenobarbital"}</v>
    <v>en-US</v>
    <v>Beaker</v>
  </rv>
  <rv s="0">
    <v>1073742080</v>
    <v>pentobarbital</v>
    <v>wjson{"t":"e","d":"Chemical","e":"Pentobarbital"}</v>
    <v>en-US</v>
    <v>Beaker</v>
  </rv>
  <rv s="0">
    <v>1073742080</v>
    <v>phenobarbital</v>
    <v>wjson{"t":"e","d":"Chemical","e":"Phenobarbital"}</v>
    <v>en-US</v>
    <v>Beaker</v>
  </rv>
  <rv s="0">
    <v>1073742080</v>
    <v>phenytoin</v>
    <v>wjson{"t":"e","d":"Chemical","e":"5,5Diphenylhydantoin"}</v>
    <v>en-US</v>
    <v>Beaker</v>
  </rv>
  <rv s="0">
    <v>1073742080</v>
    <v>primidone</v>
    <v>wjson{"t":"e","d":"Chemical","e":"Primidone"}</v>
    <v>en-US</v>
    <v>Beaker</v>
  </rv>
  <rv s="0">
    <v>1073742080</v>
    <v>rifabutin</v>
    <v>wjson{"t":"e","d":"Chemical","e":"Rifabutin"}</v>
    <v>en-US</v>
    <v>Beaker</v>
  </rv>
  <rv s="0">
    <v>1073742080</v>
    <v>rifampin</v>
    <v>wjson{"t":"e","d":"Chemical","e":"Rifampin"}</v>
    <v>en-US</v>
    <v>Beaker</v>
  </rv>
  <rv s="0">
    <v>1073742080</v>
    <v>secobarbital</v>
    <v>wjson{"t":"e","d":"Chemical","e":"Secobarbital"}</v>
    <v>en-US</v>
    <v>Beaker</v>
  </rv>
  <rv s="0">
    <v>1073742080</v>
    <v>talbutal</v>
    <v>wjson{"t":"e","d":"Chemical","e":"Talbutal"}</v>
    <v>en-US</v>
    <v>Beaker</v>
  </rv>
  <rv s="2">
    <v>694</v>
  </rv>
  <rv s="2">
    <v>695</v>
  </rv>
  <rv s="2">
    <v>696</v>
  </rv>
  <rv s="2">
    <v>697</v>
  </rv>
  <rv s="2">
    <v>698</v>
  </rv>
  <rv s="1">
    <fb>444.44</fb>
    <v>27</v>
  </rv>
  <rv s="1">
    <fb>-0.2</fb>
    <v>27</v>
  </rv>
  <rv s="4">
    <v>291</v>
    <v>10</v>
    <v>32</v>
    <v>1</v>
    <v>phase diagram</v>
  </rv>
  <rv s="2">
    <v>699</v>
  </rv>
  <rv s="4">
    <v>292</v>
    <v>10</v>
    <v>32</v>
    <v>1</v>
    <v>structure diagram</v>
  </rv>
  <rv s="1">
    <fb>420</fb>
    <v>26</v>
  </rv>
  <rv s="1">
    <fb>2.6666700000000002E-22</fb>
    <v>290</v>
  </rv>
  <rv s="2">
    <v>700</v>
  </rv>
  <rv s="80">
    <v>#VALUE!</v>
    <v>en-US</v>
    <v>wjson{"t":"e","d":"Chemical","e":"Doxycycline"}</v>
    <v>1073742080</v>
    <v>1</v>
    <v>287</v>
    <v>288</v>
    <v>doxycycline</v>
    <v>8</v>
    <v>257</v>
    <v>Beaker</v>
    <v>10</v>
    <v>289</v>
    <v>286</v>
    <v>9297</v>
    <v>9298</v>
    <v>Beilstein2230419</v>
    <v>CAS564-25-0</v>
    <v>9321</v>
    <v>9322</v>
    <v>9323</v>
    <v>EU209-271-1</v>
    <v>9324</v>
    <v>C22H24N2O8</v>
    <v>2556</v>
    <v>2349</v>
    <v>C22H24N2O8</v>
    <v>InChI=1/C22H24N2O8/c1-7-8-5-4-6-9(25)11(8)16(26)12-10(7)17(27)14-15(24(2)3)18(28)13(21(23)31)20(30)22(14,32)19(12)29/h4-7,10,14-15,17,25-27,31-32H,23H2,1-3H3/b21-13-/t7-,10+,14+,15-,17-,22-/m0/s1</v>
    <v>C[C@@H]1[C@H]2[C@@H]([C@H]3[C@@H](C(=O)/C(=C(\N)/O)/C(=O)[C@]3(C(=O)C2=C(C4=C1C=CC=C4O)O)O)N(C)C)O</v>
    <v>9325</v>
    <v>(2Z,4S,4aR,5S,5aS,6R,12aS)-2-(amino-hydroxy-methylidene)-4-dimethylamino-5,10,11,12a-tetrahydroxy-6-methyl-4a,5,5a,6-tetrahydro-4H-tetracene-1,3,12-trione</v>
    <v>9326</v>
    <v>9326</v>
    <v>doxycycline</v>
    <v>221</v>
    <v>221</v>
    <v>9327</v>
    <v>9328</v>
    <v>CID5281011</v>
    <v>9326</v>
    <v>2</v>
    <v>9329</v>
    <v>RTECSQI8650000</v>
    <v>CC1C2C(C3C(C(=O)C(=C(N)O)C(=O)C3(C(=O)C2=C(C4=C1C=CC=C4O)O)O)N(C)C)O</v>
    <v>9330</v>
    <v>9331</v>
    <v>2242</v>
    <v>doxycycline</v>
    <v>9332</v>
    <v>9333</v>
    <v>chemical</v>
  </rv>
  <rv s="4">
    <v>293</v>
    <v>10</v>
    <v>32</v>
    <v>1</v>
    <v>3d structure</v>
  </rv>
  <rv s="2">
    <v>701</v>
  </rv>
  <rv s="2">
    <v>702</v>
  </rv>
  <rv s="2">
    <v>703</v>
  </rv>
  <rv s="2">
    <v>704</v>
  </rv>
  <rv s="0">
    <v>1073742080</v>
    <v>4-pentylphenyl 4-propylbenzoate</v>
    <v>wjson{"t":"e","d":"Chemical","e":"4Pentylphenyl4Propylbenzoate"}</v>
    <v>en-US</v>
    <v>Beaker</v>
  </rv>
  <rv s="0">
    <v>1073742080</v>
    <v>cannabinol</v>
    <v>wjson{"t":"e","d":"Chemical","e":"Cannabinol"}</v>
    <v>en-US</v>
    <v>Beaker</v>
  </rv>
  <rv s="0">
    <v>1073742080</v>
    <v>gestodene</v>
    <v>wjson{"t":"e","d":"Chemical","e":"Gestodene"}</v>
    <v>en-US</v>
    <v>Beaker</v>
  </rv>
  <rv s="2">
    <v>705</v>
  </rv>
  <rv s="1">
    <fb>154</fb>
    <v>25</v>
  </rv>
  <rv s="1">
    <fb>310.43700000000001</fb>
    <v>27</v>
  </rv>
  <rv s="1">
    <fb>254.45655737705289</fb>
    <v>26</v>
  </rv>
  <rv s="1">
    <fb>4.5999999999999996</fb>
    <v>67</v>
  </rv>
  <rv s="4">
    <v>294</v>
    <v>10</v>
    <v>32</v>
    <v>1</v>
    <v>phase diagram</v>
  </rv>
  <rv s="2">
    <v>706</v>
  </rv>
  <rv s="4">
    <v>295</v>
    <v>10</v>
    <v>32</v>
    <v>1</v>
    <v>structure diagram</v>
  </rv>
  <rv s="1">
    <fb>29.5</fb>
    <v>66</v>
  </rv>
  <rv s="2">
    <v>707</v>
  </rv>
  <rv s="81">
    <v>#VALUE!</v>
    <v>en-US</v>
    <v>wjson{"t":"e","d":"Chemical","e":"Mestranol"}</v>
    <v>1073742080</v>
    <v>1</v>
    <v>291</v>
    <v>292</v>
    <v>mestranol</v>
    <v>8</v>
    <v>257</v>
    <v>Beaker</v>
    <v>10</v>
    <v>293</v>
    <v>286</v>
    <v>9335</v>
    <v>9336</v>
    <v>Beilstein2625905</v>
    <v>CAS72-33-3</v>
    <v>4757</v>
    <v>9337</v>
    <v>EGEC200-777-8</v>
    <v>9338</v>
    <v>9339</v>
    <v>C21H26O2</v>
    <v>2</v>
    <v>2</v>
    <v>C21H26O2</v>
    <v>InChI=1/C21H26O2/c1-4-21(22)12-10-19-18-7-5-14-13-15(23-3)6-8-16(14)17(18)9-11-20(19,21)2/h1,6,8,13,17-19,22H,5,7,9-12H2,2-3H3/t17-,18-,19+,20+,21+/m1/s1</v>
    <v>C[C@]12CC[C@H]3[C@H]([C@@H]1CC[C@]2(C#C)O)CCC4=C3C=CC(=C4)OC</v>
    <v>9343</v>
    <v>(8R,9S,13S,14S,17R)-17-ethynyl-3-methoxy-13-methyl-7,8,9,11,12,14,15,16-octahydro-6H-cyclopenta[a]phenanthren-17-ol</v>
    <v>MFCD00003689</v>
    <v>9344</v>
    <v>9345</v>
    <v>9346</v>
    <v>9345</v>
    <v>mestranol</v>
    <v>221</v>
    <v>221</v>
    <v>2</v>
    <v>221</v>
    <v>242</v>
    <v>221</v>
    <v>9347</v>
    <v>9348</v>
    <v>CID6291</v>
    <v>9345</v>
    <v>209</v>
    <v>9349</v>
    <v>RTECSRC8960000</v>
    <v>CC12CCC3C(C1CCC2(C#C)O)CCC4=C3C=CC(=C4)OC</v>
    <v>9350</v>
    <v>2</v>
    <v>9351</v>
    <v>mestranol</v>
    <v>9352</v>
    <v>chemical</v>
  </rv>
  <rv s="4">
    <v>296</v>
    <v>10</v>
    <v>32</v>
    <v>1</v>
    <v>3d structure</v>
  </rv>
  <rv s="2">
    <v>708</v>
  </rv>
  <rv s="1">
    <fb>806</fb>
    <v>26</v>
  </rv>
  <rv s="2">
    <v>709</v>
  </rv>
  <rv s="1">
    <fb>442</fb>
    <v>26</v>
  </rv>
  <rv s="2">
    <v>710</v>
  </rv>
  <rv s="0">
    <v>1073742080</v>
    <v>12-dehydrotetracycline</v>
    <v>wjson{"t":"e","d":"Chemical","e":"12Dehydrotetracycline"}</v>
    <v>en-US</v>
    <v>Beaker</v>
  </rv>
  <rv s="2">
    <v>711</v>
  </rv>
  <rv s="1">
    <fb>123</fb>
    <v>29</v>
  </rv>
  <rv s="1">
    <fb>442.42399999999998</fb>
    <v>27</v>
  </rv>
  <rv s="1">
    <fb>-0.3</fb>
    <v>27</v>
  </rv>
  <rv s="4">
    <v>297</v>
    <v>10</v>
    <v>32</v>
    <v>1</v>
    <v>phase diagram</v>
  </rv>
  <rv s="2">
    <v>712</v>
  </rv>
  <rv s="4">
    <v>298</v>
    <v>10</v>
    <v>32</v>
    <v>1</v>
    <v>structure diagram</v>
  </rv>
  <rv s="1">
    <fb>168</fb>
    <v>26</v>
  </rv>
  <rv s="1">
    <fb>2.6666700000000001E-23</fb>
    <v>297</v>
  </rv>
  <rv s="2">
    <v>713</v>
  </rv>
  <rv s="82">
    <v>#VALUE!</v>
    <v>en-US</v>
    <v>wjson{"t":"e","d":"Chemical","e":"Methacycline"}</v>
    <v>1073742080</v>
    <v>1</v>
    <v>294</v>
    <v>295</v>
    <v>methacycline</v>
    <v>8</v>
    <v>257</v>
    <v>Beaker</v>
    <v>10</v>
    <v>296</v>
    <v>286</v>
    <v>9354</v>
    <v>9355</v>
    <v>Beilstein2230316</v>
    <v>9356</v>
    <v>CAS914-00-1</v>
    <v>9357</v>
    <v>9323</v>
    <v>EU213-017-5</v>
    <v>9358</v>
    <v>9359</v>
    <v>C22H22N2O8</v>
    <v>2556</v>
    <v>2349</v>
    <v>C22H22N2O8</v>
    <v>InChI=1/C22H22N2O8/c1-7-8-5-4-6-9(25)11(8)16(26)12-10(7)17(27)14-15(24(2)3)18(28)13(21(23)31)20(30)22(14,32)19(12)29/h4-6,10,14-15,17,25-27,31-32H,1,23H2,2-3H3/b21-13+/t10-,14-,15+,17+,22+/m1/s1</v>
    <v>CN(C)[C@H]1[C@@H]2[C@H]([C@@H]3C(=C)C4=C(C(=CC=C4)O)C(=C3C(=O)[C@@]2(C(=O)/C(=C(\N)/O)/C1=O)O)O)O</v>
    <v>9361</v>
    <v>(2E,4S,4aR,5S,5aR,12aS)-2-(amino-hydroxy-methylidene)-4-dimethylamino-5,10,11,12a-tetrahydroxy-6-methylidene-4,4a,5,5a-tetrahydrotetracene-1,3,12-trione</v>
    <v>5223</v>
    <v>9362</v>
    <v>9363</v>
    <v>9363</v>
    <v>methacycline</v>
    <v>221</v>
    <v>221</v>
    <v>9364</v>
    <v>9365</v>
    <v>CID5479184</v>
    <v>9363</v>
    <v>2</v>
    <v>9366</v>
    <v>RTECSQI9275000</v>
    <v>CN(C)C1C2C(C3C(=C)C4=C(C(=CC=C4)O)C(=C3C(=O)C2(C(=O)C(=C(N)O)C1=O)O)O)O</v>
    <v>9367</v>
    <v>9368</v>
    <v>2242</v>
    <v>methacycline</v>
    <v>9369</v>
    <v>9370</v>
    <v>chemical</v>
  </rv>
  <rv s="4">
    <v>299</v>
    <v>10</v>
    <v>32</v>
    <v>1</v>
    <v>3d structure</v>
  </rv>
  <rv s="2">
    <v>714</v>
  </rv>
  <rv s="1">
    <fb>2811</fb>
    <v>26</v>
  </rv>
  <rv s="2">
    <v>715</v>
  </rv>
  <rv s="0">
    <v>1073742080</v>
    <v>aspirin</v>
    <v>wjson{"t":"e","d":"Chemical","e":"Aspirin"}</v>
    <v>en-US</v>
    <v>Beaker</v>
  </rv>
  <rv s="0">
    <v>1073742080</v>
    <v>cholestyramine</v>
    <v>wjson{"t":"e","d":"Chemical","e":"Cholestyramine"}</v>
    <v>en-US</v>
    <v>Beaker</v>
  </rv>
  <rv s="0">
    <v>1073742080</v>
    <v>3-quinolinecarboxylic acid</v>
    <v>wjson{"t":"e","d":"Chemical","e":"3QuinolinecarboxylicAcid"}</v>
    <v>en-US</v>
    <v>Beaker</v>
  </rv>
  <rv s="0">
    <v>1073742080</v>
    <v>cis-diamminedichloridoplatinum(II)</v>
    <v>wjson{"t":"e","d":"Chemical","e":"CisDiammineplatinumIIDichloride"}</v>
    <v>en-US</v>
    <v>Beaker</v>
  </rv>
  <rv s="0">
    <v>1073742080</v>
    <v>cyclosporin A</v>
    <v>wjson{"t":"e","d":"Chemical","e":"CyclosporinA"}</v>
    <v>en-US</v>
    <v>Beaker</v>
  </rv>
  <rv s="0">
    <v>1073742080</v>
    <v>diclofenac</v>
    <v>wjson{"t":"e","d":"Chemical","e":"Diclofenac"}</v>
    <v>en-US</v>
    <v>Beaker</v>
  </rv>
  <rv s="0">
    <v>1073742080</v>
    <v>etodolac</v>
    <v>wjson{"t":"e","d":"Chemical","e":"Etodolac"}</v>
    <v>en-US</v>
    <v>Beaker</v>
  </rv>
  <rv s="0">
    <v>1073742080</v>
    <v>fenoprofen</v>
    <v>wjson{"t":"e","d":"Chemical","e":"Fenoprofen"}</v>
    <v>en-US</v>
    <v>Beaker</v>
  </rv>
  <rv s="0">
    <v>1073742080</v>
    <v>flurbiprofen</v>
    <v>wjson{"t":"e","d":"Chemical","e":"Flurbiprofen"}</v>
    <v>en-US</v>
    <v>Beaker</v>
  </rv>
  <rv s="0">
    <v>1073742080</v>
    <v>hydroxychloroquine</v>
    <v>wjson{"t":"e","d":"Chemical","e":"Hydroxychloroquine"}</v>
    <v>en-US</v>
    <v>Beaker</v>
  </rv>
  <rv s="0">
    <v>1073742080</v>
    <v>ibuprofen</v>
    <v>wjson{"t":"e","d":"Chemical","e":"Ibuprofen"}</v>
    <v>en-US</v>
    <v>Beaker</v>
  </rv>
  <rv s="0">
    <v>1073742080</v>
    <v>indomethacin</v>
    <v>wjson{"t":"e","d":"Chemical","e":"Indomethacin"}</v>
    <v>en-US</v>
    <v>Beaker</v>
  </rv>
  <rv s="0">
    <v>1073742080</v>
    <v>ketoprofen</v>
    <v>wjson{"t":"e","d":"Chemical","e":"Ketoprofen"}</v>
    <v>en-US</v>
    <v>Beaker</v>
  </rv>
  <rv s="0">
    <v>1073742080</v>
    <v>ketorolac</v>
    <v>wjson{"t":"e","d":"Chemical","e":"Ketorolac"}</v>
    <v>en-US</v>
    <v>Beaker</v>
  </rv>
  <rv s="0">
    <v>1073742080</v>
    <v>nabumetone</v>
    <v>wjson{"t":"e","d":"Chemical","e":"Nabumetone"}</v>
    <v>en-US</v>
    <v>Beaker</v>
  </rv>
  <rv s="0">
    <v>1073742080</v>
    <v>naproxen</v>
    <v>wjson{"t":"e","d":"Chemical","e":"Naproxen"}</v>
    <v>en-US</v>
    <v>Beaker</v>
  </rv>
  <rv s="0">
    <v>1073742080</v>
    <v>omeprazole</v>
    <v>wjson{"t":"e","d":"Chemical","e":"Omeprazole"}</v>
    <v>en-US</v>
    <v>Beaker</v>
  </rv>
  <rv s="0">
    <v>1073742080</v>
    <v>oxaprozin</v>
    <v>wjson{"t":"e","d":"Chemical","e":"Oxaprozin"}</v>
    <v>en-US</v>
    <v>Beaker</v>
  </rv>
  <rv s="0">
    <v>1073742080</v>
    <v>phenylbutazone</v>
    <v>wjson{"t":"e","d":"Chemical","e":"Phenylbutazone"}</v>
    <v>en-US</v>
    <v>Beaker</v>
  </rv>
  <rv s="0">
    <v>1073742080</v>
    <v>piroxicam</v>
    <v>wjson{"t":"e","d":"Chemical","e":"Piroxicam"}</v>
    <v>en-US</v>
    <v>Beaker</v>
  </rv>
  <rv s="0">
    <v>1073742080</v>
    <v>probenecid</v>
    <v>wjson{"t":"e","d":"Chemical","e":"Probenecid"}</v>
    <v>en-US</v>
    <v>Beaker</v>
  </rv>
  <rv s="0">
    <v>1073742080</v>
    <v>procarbazine</v>
    <v>wjson{"t":"e","d":"Chemical","e":"Procarbazine"}</v>
    <v>en-US</v>
    <v>Beaker</v>
  </rv>
  <rv s="0">
    <v>1073742080</v>
    <v>rofecoxib</v>
    <v>wjson{"t":"e","d":"Chemical","e":"Rofecoxib"}</v>
    <v>en-US</v>
    <v>Beaker</v>
  </rv>
  <rv s="0">
    <v>1073742080</v>
    <v>salicyloxysalicylic acid</v>
    <v>wjson{"t":"e","d":"Chemical","e":"SalicyloxysalicylicAcid"}</v>
    <v>en-US</v>
    <v>Beaker</v>
  </rv>
  <rv s="0">
    <v>1073742080</v>
    <v>sulfacytine</v>
    <v>wjson{"t":"e","d":"Chemical","e":"Sulfacytine"}</v>
    <v>en-US</v>
    <v>Beaker</v>
  </rv>
  <rv s="0">
    <v>1073742080</v>
    <v>sulfadiazine</v>
    <v>wjson{"t":"e","d":"Chemical","e":"Sulfadiazine"}</v>
    <v>en-US</v>
    <v>Beaker</v>
  </rv>
  <rv s="0">
    <v>1073742080</v>
    <v>sulfadimethoxine</v>
    <v>wjson{"t":"e","d":"Chemical","e":"Sulfadimethoxine"}</v>
    <v>en-US</v>
    <v>Beaker</v>
  </rv>
  <rv s="0">
    <v>1073742080</v>
    <v>sulfadoxine</v>
    <v>wjson{"t":"e","d":"Chemical","e":"Sulfadoxine"}</v>
    <v>en-US</v>
    <v>Beaker</v>
  </rv>
  <rv s="0">
    <v>1073742080</v>
    <v>sulfamerazine</v>
    <v>wjson{"t":"e","d":"Chemical","e":"Sulfamerazine"}</v>
    <v>en-US</v>
    <v>Beaker</v>
  </rv>
  <rv s="0">
    <v>1073742080</v>
    <v>sulfamethazine</v>
    <v>wjson{"t":"e","d":"Chemical","e":"Sulfamethazine"}</v>
    <v>en-US</v>
    <v>Beaker</v>
  </rv>
  <rv s="0">
    <v>1073742080</v>
    <v>sulfamethizole</v>
    <v>wjson{"t":"e","d":"Chemical","e":"Sulfamethizole"}</v>
    <v>en-US</v>
    <v>Beaker</v>
  </rv>
  <rv s="0">
    <v>1073742080</v>
    <v>sulfamethoxazole</v>
    <v>wjson{"t":"e","d":"Chemical","e":"Sulfamethoxazole"}</v>
    <v>en-US</v>
    <v>Beaker</v>
  </rv>
  <rv s="0">
    <v>1073742080</v>
    <v>2-sulfapyridine</v>
    <v>wjson{"t":"e","d":"Chemical","e":"2Sulfapyridine"}</v>
    <v>en-US</v>
    <v>Beaker</v>
  </rv>
  <rv s="0">
    <v>1073742080</v>
    <v>sulfathiazole</v>
    <v>wjson{"t":"e","d":"Chemical","e":"Sulfathiazole"}</v>
    <v>en-US</v>
    <v>Beaker</v>
  </rv>
  <rv s="0">
    <v>1073742080</v>
    <v>sulfisoxazole</v>
    <v>wjson{"t":"e","d":"Chemical","e":"Sulfisoxazole"}</v>
    <v>en-US</v>
    <v>Beaker</v>
  </rv>
  <rv s="0">
    <v>1073742080</v>
    <v>sulindac</v>
    <v>wjson{"t":"e","d":"Chemical","e":"Sulindac"}</v>
    <v>en-US</v>
    <v>Beaker</v>
  </rv>
  <rv s="0">
    <v>1073742080</v>
    <v>tolmetin</v>
    <v>wjson{"t":"e","d":"Chemical","e":"Tolmetin"}</v>
    <v>en-US</v>
    <v>Beaker</v>
  </rv>
  <rv s="0">
    <v>1073742080</v>
    <v>trimethoprim</v>
    <v>wjson{"t":"e","d":"Chemical","e":"Trimethoprim"}</v>
    <v>en-US</v>
    <v>Beaker</v>
  </rv>
  <rv s="2">
    <v>716</v>
  </rv>
  <rv s="2">
    <v>717</v>
  </rv>
  <rv s="2">
    <v>718</v>
  </rv>
  <rv s="0">
    <v>1073742080</v>
    <v>DL-amethopterin</v>
    <v>wjson{"t":"e","d":"Chemical","e":"DLAmethopterinHydrate"}</v>
    <v>en-US</v>
    <v>Beaker</v>
  </rv>
  <rv s="0">
    <v>1073742080</v>
    <v>metatrexan</v>
    <v>wjson{"t":"e","d":"Chemical","e":"Metatrexan"}</v>
    <v>en-US</v>
    <v>Beaker</v>
  </rv>
  <rv s="2">
    <v>719</v>
  </rv>
  <rv s="1">
    <fb>454.447</fb>
    <v>27</v>
  </rv>
  <rv s="1">
    <fb>454.44700000001103</fb>
    <v>26</v>
  </rv>
  <rv s="4">
    <v>300</v>
    <v>10</v>
    <v>32</v>
    <v>1</v>
    <v>phase diagram</v>
  </rv>
  <rv s="2">
    <v>720</v>
  </rv>
  <rv s="4">
    <v>301</v>
    <v>10</v>
    <v>32</v>
    <v>1</v>
    <v>structure diagram</v>
  </rv>
  <rv s="1">
    <fb>211</fb>
    <v>26</v>
  </rv>
  <rv s="2">
    <v>721</v>
  </rv>
  <rv s="83">
    <v>#VALUE!</v>
    <v>en-US</v>
    <v>wjson{"t":"e","d":"Chemical","e":"DMethotrexate"}</v>
    <v>1073742080</v>
    <v>1</v>
    <v>298</v>
    <v>299</v>
    <v>D-methotrexate</v>
    <v>8</v>
    <v>257</v>
    <v>Beaker</v>
    <v>10</v>
    <v>293</v>
    <v>286</v>
    <v>9372</v>
    <v>9373</v>
    <v>Beilstein4730582</v>
    <v>CAS51865-79-3</v>
    <v>3080</v>
    <v>6.1</v>
    <v>9375</v>
    <v>9414</v>
    <v>9415</v>
    <v>9323</v>
    <v>EU257-482-2</v>
    <v>9416</v>
    <v>C20H22N8O5</v>
    <v>2307</v>
    <v>2293</v>
    <v>C20H22N8O5</v>
    <v>InChI=1/C20H22N8O5/c1-28(9-11-8-23-17-15(24-11)16(21)26-20(22)27-17)12-4-2-10(3-5-12)18(31)25-13(19(32)33)6-7-14(29)30/h2-5,8,13H,6-7,9H2,1H3,(H,25,31)(H,29,30)(H,32,33)(H4,21,22,23,26,27)/f/h25,29,32H,21-22H2</v>
    <v>CN(CC1=CN=C2N=C(N)N=C(N)C2=N1)C1=CC=C(C=C1)C(=O)N[C@@H](CCC(O)=O)C(O)=O</v>
    <v>9419</v>
    <v>2-[[4-[(2,4-diaminopteridin-6-yl)methyl-methyl-amino]benzoyl]amino]pentanedioic acid</v>
    <v>4691</v>
    <v>9420</v>
    <v>9421</v>
    <v>9420</v>
    <v>D-methotrexate</v>
    <v>221</v>
    <v>221</v>
    <v>2</v>
    <v>221</v>
    <v>221</v>
    <v>NSC117356</v>
    <v>9422</v>
    <v>CID126941</v>
    <v>9420</v>
    <v>2507</v>
    <v>9423</v>
    <v>RTECSMA1224000</v>
    <v>CN(CC1=CN=C2C(=N1)C(=NC(=N2)N)N)C3=CC=C(C=C3)C(=O)NC(CCC(=O)O)C(=O)O</v>
    <v>9424</v>
    <v>3905</v>
    <v>9425</v>
    <v>D-methotrexate</v>
    <v>9426</v>
    <v>chemical</v>
  </rv>
  <rv s="4">
    <v>302</v>
    <v>10</v>
    <v>32</v>
    <v>1</v>
    <v>3d structure</v>
  </rv>
  <rv s="2">
    <v>722</v>
  </rv>
  <rv s="2">
    <v>723</v>
  </rv>
  <rv s="2">
    <v>724</v>
  </rv>
  <rv s="2">
    <v>725</v>
  </rv>
  <rv s="2">
    <v>726</v>
  </rv>
  <rv s="1">
    <fb>457.483</fb>
    <v>27</v>
  </rv>
  <rv s="4">
    <v>303</v>
    <v>10</v>
    <v>32</v>
    <v>1</v>
    <v>phase diagram</v>
  </rv>
  <rv s="2">
    <v>727</v>
  </rv>
  <rv s="4">
    <v>304</v>
    <v>10</v>
    <v>32</v>
    <v>1</v>
    <v>structure diagram</v>
  </rv>
  <rv s="1">
    <fb>288</fb>
    <v>26</v>
  </rv>
  <rv s="2">
    <v>728</v>
  </rv>
  <rv s="84">
    <v>#VALUE!</v>
    <v>en-US</v>
    <v>wjson{"t":"e","d":"Chemical","e":"Minocycline"}</v>
    <v>1073742080</v>
    <v>1</v>
    <v>300</v>
    <v>301</v>
    <v>minocycline</v>
    <v>8</v>
    <v>257</v>
    <v>Beaker</v>
    <v>10</v>
    <v>279</v>
    <v>286</v>
    <v>9428</v>
    <v>9429</v>
    <v>Beilstein3077644</v>
    <v>CAS10118-90-8</v>
    <v>9430</v>
    <v>9431</v>
    <v>9323</v>
    <v>9432</v>
    <v>C23H27N3O7</v>
    <v>2556</v>
    <v>2293</v>
    <v>C23H27N3O7</v>
    <v>InChI=1/C23H27N3O7/c1-25(2)12-5-6-13(27)15-10(12)7-9-8-11-17(26(3)4)19(29)16(22(24)32)21(31)23(11,33)20(30)14(9)18(15)28/h5-6,9,11,17,27-28,32-33H,7-8,24H2,1-4H3/b22-16+/t9-,11-,17-,23-/m0/s1</v>
    <v>CN(C)[C@H]1[C@@H]2C[C@@H]3CC4=C(C=CC(=C4C(=C3C(=O)[C@@]2(C(=O)/C(=C(/N)\O)/C1=O)O)O)O)N(C)C</v>
    <v>9433</v>
    <v>(2Z,4S,4aS,5aR,12aS)-2-(amino-hydroxy-methylidene)-4,7-bis(dimethylamino)-10,11,12a-trihydroxy-4a,5,5a,6-tetrahydro-4H-tetracene-1,3,12-trione</v>
    <v>9434</v>
    <v>9434</v>
    <v>minocycline</v>
    <v>221</v>
    <v>221</v>
    <v>NSC141993</v>
    <v>2388</v>
    <v>9435</v>
    <v>CID5281021</v>
    <v>9434</v>
    <v>209</v>
    <v>9436</v>
    <v>RTECSQI7630000</v>
    <v>CN(C)C1C2CC3CC4=C(C=CC(=C4C(=C3C(=O)C2(C(=O)C(=C(N)O)C1=O)O)O)O)N(C)C</v>
    <v>9437</v>
    <v>9438</v>
    <v>5223</v>
    <v>minocycline</v>
    <v>9439</v>
    <v>chemical</v>
  </rv>
  <rv s="4">
    <v>305</v>
    <v>10</v>
    <v>32</v>
    <v>1</v>
    <v>3d structure</v>
  </rv>
  <rv s="2">
    <v>729</v>
  </rv>
  <rv s="1">
    <fb>1.6339999999999999</fb>
    <v>25</v>
  </rv>
  <rv s="2">
    <v>730</v>
  </rv>
  <rv s="2">
    <v>731</v>
  </rv>
  <rv s="2">
    <v>732</v>
  </rv>
  <rv s="1">
    <fb>185</fb>
    <v>29</v>
  </rv>
  <rv s="1">
    <fb>460.43900000000002</fb>
    <v>27</v>
  </rv>
  <rv s="1">
    <fb>281.7864137086903</fb>
    <v>29</v>
  </rv>
  <rv s="1">
    <fb>-1.3</fb>
    <v>29</v>
  </rv>
  <rv s="4">
    <v>306</v>
    <v>10</v>
    <v>32</v>
    <v>1</v>
    <v>phase diagram</v>
  </rv>
  <rv s="2">
    <v>733</v>
  </rv>
  <rv s="4">
    <v>307</v>
    <v>10</v>
    <v>32</v>
    <v>1</v>
    <v>structure diagram</v>
  </rv>
  <rv s="1">
    <fb>15.9</fb>
    <v>29</v>
  </rv>
  <rv s="2">
    <v>734</v>
  </rv>
  <rv s="85">
    <v>#VALUE!</v>
    <v>en-US</v>
    <v>wjson{"t":"e","d":"Chemical","e":"Oxytetracycline"}</v>
    <v>1073742080</v>
    <v>1</v>
    <v>302</v>
    <v>303</v>
    <v>oxytetracycline</v>
    <v>8</v>
    <v>257</v>
    <v>Beaker</v>
    <v>10</v>
    <v>293</v>
    <v>286</v>
    <v>9441</v>
    <v>9442</v>
    <v>Beilstein2714587</v>
    <v>CAS79-57-2</v>
    <v>9443</v>
    <v>9444</v>
    <v>9323</v>
    <v>EU201-212-8</v>
    <v>9445</v>
    <v>C22H24N2O9</v>
    <v>35</v>
    <v>2395</v>
    <v>C22H24N2O9</v>
    <v>InChI=1/C22H24N2O9/c1-21(32)7-5-4-6-8(25)9(7)15(26)10-12(21)17(28)13-14(24(2)3)16(27)11(20(23)31)19(30)22(13,33)18(10)29/h4-6,12-14,17,25-26,28,31-33H,23H2,1-3H3/b20-11-/t12-,13-,14+,17+,21-,22+/m1/s1</v>
    <v>C[C@@]1([C@H]2[C@@H]([C@H]3[C@@H](C(=O)/C(=C(\N)/O)/C(=O)[C@]3(C(=O)C2=C(C4=C1C=CC=C4O)O)O)N(C)C)O)O</v>
    <v>9446</v>
    <v>(2Z,4S,4aR,5S,5aS,6S,12aS)-2-(amino-hydroxy-methylidene)-4-dimethylamino-5,6,10,11,12a-pentahydroxy-6-methyl-4,4a,5,5a-tetrahydrotetracene-1,3,12-trione</v>
    <v>9447</v>
    <v>9448</v>
    <v>9449</v>
    <v>9448</v>
    <v>oxytetracycline</v>
    <v>221</v>
    <v>221</v>
    <v>2</v>
    <v>221</v>
    <v>221</v>
    <v>NSC9169</v>
    <v>9450</v>
    <v>9451</v>
    <v>CID5280972</v>
    <v>9448</v>
    <v>2</v>
    <v>9452</v>
    <v>RTECSQI7875000</v>
    <v>CC1(C2C(C3C(C(=O)C(=C(N)O)C(=O)C3(C(=O)C2=C(C4=C1C=CC=C4O)O)O)N(C)C)O)O</v>
    <v>9453</v>
    <v>9368</v>
    <v>4625</v>
    <v>oxytetracycline</v>
    <v>9454</v>
    <v>9455</v>
    <v>chemical</v>
  </rv>
  <rv s="4">
    <v>308</v>
    <v>10</v>
    <v>32</v>
    <v>1</v>
    <v>3d structure</v>
  </rv>
  <rv s="2">
    <v>735</v>
  </rv>
  <rv s="2">
    <v>736</v>
  </rv>
  <rv s="2">
    <v>737</v>
  </rv>
  <rv s="1">
    <fb>527.57399999999996</fb>
    <v>27</v>
  </rv>
  <rv s="4">
    <v>309</v>
    <v>10</v>
    <v>32</v>
    <v>1</v>
    <v>phase diagram</v>
  </rv>
  <rv s="4">
    <v>310</v>
    <v>10</v>
    <v>32</v>
    <v>1</v>
    <v>structure diagram</v>
  </rv>
  <rv s="2">
    <v>738</v>
  </rv>
  <rv s="86">
    <v>#VALUE!</v>
    <v>en-US</v>
    <v>wjson{"t":"e","d":"Chemical","e":"Rolitetracycline"}</v>
    <v>1073742080</v>
    <v>1</v>
    <v>304</v>
    <v>305</v>
    <v>rolitetracycline</v>
    <v>8</v>
    <v>257</v>
    <v>Beaker</v>
    <v>10</v>
    <v>279</v>
    <v>286</v>
    <v>9457</v>
    <v>CAS751-97-3</v>
    <v>9458</v>
    <v>9323</v>
    <v>9459</v>
    <v>C27H33N3O8</v>
    <v>35</v>
    <v>2349</v>
    <v>C27H33N3O8</v>
    <v>InChI=1/C27H33N3O8/c1-26(37)13-7-6-8-16(31)17(13)21(32)18-14(26)11-15-20(29(2)3)22(33)19(24(35)27(15,38)23(18)34)25(36)28-12-30-9-4-5-10-30/h6-8,14-15,20,28,31-32,36-38H,4-5,9-12H2,1-3H3/b25-19-/t14-,15-,20-,26+,27-/m0/s1</v>
    <v>C[C@@]1([C@H]2C[C@H]3[C@@H](C(=O)/C(=C(\NCN4CCCC4)/O)/C(=O)[C@]3(C(=O)C2=C(C5=C1C=CC=C5O)O)O)N(C)C)O</v>
    <v>9460</v>
    <v>(2Z,4S,4aS,5aS,6S,12aS)-4-dimethylamino-6,10,11,12a-tetrahydroxy-2-[hydroxy-(pyrrolidin-1-ylmethylamino)methylidene]-6-methyl-4,4a,5,5a-tetrahydrotetracene-1,3,12-trione</v>
    <v>9461</v>
    <v>9461</v>
    <v>rolitetracycline</v>
    <v>221</v>
    <v>2557</v>
    <v>221</v>
    <v>9462</v>
    <v>CID5282179</v>
    <v>9461</v>
    <v>2247</v>
    <v>CC1(C2CC3C(C(=O)C(=C(NCN4CCCC4)O)C(=O)C3(C(=O)C2=C(C5=C1C=CC=C5O)O)O)N(C)C)O</v>
    <v>9463</v>
    <v>9368</v>
    <v>3229</v>
    <v>rolitetracycline</v>
    <v>9464</v>
    <v>chemical</v>
  </rv>
  <rv s="4">
    <v>311</v>
    <v>10</v>
    <v>32</v>
    <v>1</v>
    <v>3d structure</v>
  </rv>
  <rv s="2">
    <v>739</v>
  </rv>
  <rv s="1">
    <fb>1.46</fb>
    <v>27</v>
  </rv>
  <rv s="0">
    <v>1073742080</v>
    <v>atovaquone</v>
    <v>wjson{"t":"e","d":"Chemical","e":"Atovaquone"}</v>
    <v>en-US</v>
    <v>Beaker</v>
  </rv>
  <rv s="0">
    <v>1073742080</v>
    <v>dihydroxyaluminium</v>
    <v>wjson{"t":"e","d":"Chemical","e":"Dihydroxyaluminium"}</v>
    <v>en-US</v>
    <v>Beaker</v>
  </rv>
  <rv s="0">
    <v>1073742080</v>
    <v>quinapril</v>
    <v>wjson{"t":"e","d":"Chemical","e":"Quinapril"}</v>
    <v>en-US</v>
    <v>Beaker</v>
  </rv>
  <rv s="2">
    <v>740</v>
  </rv>
  <rv s="2">
    <v>741</v>
  </rv>
  <rv s="1">
    <fb>304.41095890412032</fb>
    <v>26</v>
  </rv>
  <rv s="4">
    <v>312</v>
    <v>10</v>
    <v>32</v>
    <v>1</v>
    <v>phase diagram</v>
  </rv>
  <rv s="4">
    <v>313</v>
    <v>10</v>
    <v>32</v>
    <v>1</v>
    <v>structure diagram</v>
  </rv>
  <rv s="87">
    <v>#VALUE!</v>
    <v>en-US</v>
    <v>wjson{"t":"e","d":"Chemical","e":"Tetracycline"}</v>
    <v>1073742080</v>
    <v>1</v>
    <v>306</v>
    <v>307</v>
    <v>tetracycline</v>
    <v>8</v>
    <v>257</v>
    <v>Beaker</v>
    <v>10</v>
    <v>308</v>
    <v>286</v>
    <v>9466</v>
    <v>9467</v>
    <v>Beilstein2230417</v>
    <v>CAS60-54-8</v>
    <v>9468</v>
    <v>9472</v>
    <v>9473</v>
    <v>9323</v>
    <v>EU200-481-9</v>
    <v>2865</v>
    <v>9324</v>
    <v>C22H24N2O8</v>
    <v>2556</v>
    <v>2349</v>
    <v>C22H24N2O8</v>
    <v>InChI=1/C22H24N2O8/c1-21(31)8-5-4-6-11(25)12(8)16(26)13-9(21)7-10-15(24(2)3)17(27)14(20(23)30)19(29)22(10,32)18(13)28/h4-6,9-10,15,25-26,30-32H,7,23H2,1-3H3/b20-14-</v>
    <v>CC1(C2CC3C(C(=O)/C(=C(\N)/O)/C(=O)C3(C(=O)C2=C(C4=C1C=CC=C4O)O)O)N(C)C)O</v>
    <v>9325</v>
    <v>(2Z)-2-(amino-hydroxy-methylidene)-4-dimethylamino-6,10,11,12a-tetrahydroxy-6-methyl-4,4a,5,5a-tetrahydrotetracene-1,3,12-trione</v>
    <v>2966</v>
    <v>9326</v>
    <v>9474</v>
    <v>9326</v>
    <v>tetracycline</v>
    <v>221</v>
    <v>221</v>
    <v>209</v>
    <v>221</v>
    <v>221</v>
    <v>NSC108579</v>
    <v>9364</v>
    <v>9475</v>
    <v>CID5353990</v>
    <v>9326</v>
    <v>2</v>
    <v>9329</v>
    <v>RTECSQI8750000</v>
    <v>CC1(C2CC3C(C(=O)C(=C(N)O)C(=O)C3(C(=O)C2=C(C4=C1C=CC=C4O)O)O)N(C)C)O</v>
    <v>9476</v>
    <v>9368</v>
    <v>2242</v>
    <v>tetracycline</v>
    <v>9333</v>
    <v>chemical</v>
  </rv>
  <rv s="4">
    <v>314</v>
    <v>10</v>
    <v>32</v>
    <v>1</v>
    <v>periodic table location</v>
  </rv>
  <rv s="21">
    <v>#VALUE!</v>
    <v>en-US</v>
    <v>wjson{"t":"e","d":"Element","e":"Cl"}</v>
    <v>1073742080</v>
    <v>1</v>
    <v>103</v>
    <v>104</v>
    <v>chlorine</v>
    <v>8</v>
    <v>9</v>
    <v>Atom</v>
    <v>10</v>
    <v>105</v>
    <v>24</v>
    <v>2912</v>
    <v>2517</v>
    <v>2913</v>
    <v>Cl</v>
    <v>p</v>
    <v>2914</v>
    <v>CAS7782-50-5</v>
    <v>2915</v>
    <v>2916</v>
    <v>2917</v>
    <v>2919</v>
    <v>2211</v>
    <v>1774</v>
    <v>2920</v>
    <v>2921</v>
    <v>2922</v>
    <v>2517</v>
    <v>2923</v>
    <v>2924</v>
    <v>2925</v>
    <v>2950</v>
    <v>235</v>
    <v>2954</v>
    <v>2955</v>
    <v>2956</v>
    <v>2957</v>
    <v>2958</v>
    <v>chlorine</v>
    <v>2517</v>
    <v>2959</v>
    <v>2201</v>
    <v>9478</v>
    <v>2961</v>
    <v>2962</v>
    <v>2963</v>
    <v>chlorine</v>
    <v>2964</v>
    <v>2965</v>
    <v>2293</v>
    <v>2966</v>
    <v>2967</v>
    <v>Chlorine is a chemical element with the symbol Cl and atomic number 17. The second–lightest of the halogens, it appears between fluorine and bromine in the periodic table and its properties are mostly intermediate between them.</v>
    <v>element</v>
  </rv>
  <rv s="4">
    <v>315</v>
    <v>10</v>
    <v>32</v>
    <v>1</v>
    <v>periodic table location</v>
  </rv>
  <rv s="27">
    <v>#VALUE!</v>
    <v>en-US</v>
    <v>wjson{"t":"e","d":"Element","e":"F"}</v>
    <v>1073742080</v>
    <v>1</v>
    <v>119</v>
    <v>120</v>
    <v>fluorine</v>
    <v>8</v>
    <v>9</v>
    <v>Atom</v>
    <v>10</v>
    <v>121</v>
    <v>24</v>
    <v>2506</v>
    <v>2507</v>
    <v>2508</v>
    <v>F</v>
    <v>p</v>
    <v>2509</v>
    <v>CAS7782-41-4</v>
    <v>2510</v>
    <v>2511</v>
    <v>2512</v>
    <v>2514</v>
    <v>2257</v>
    <v>1886</v>
    <v>2515</v>
    <v>2516</v>
    <v>2517</v>
    <v>2518</v>
    <v>2519</v>
    <v>2405</v>
    <v>2538</v>
    <v>235</v>
    <v>2541</v>
    <v>2542</v>
    <v>2543</v>
    <v>fluorine</v>
    <v>2507</v>
    <v>2544</v>
    <v>209</v>
    <v>9480</v>
    <v>2432</v>
    <v>2546</v>
    <v>fluorine</v>
    <v>2547</v>
    <v>2548</v>
    <v>2</v>
    <v>2549</v>
    <v>Fluorine is a chemical element with the symbol F and atomic number 9. It is the lightest halogen and exists as a highly toxic pale yellow diatomic gas at standard conditions.</v>
    <v>element</v>
  </rv>
  <rv s="4">
    <v>316</v>
    <v>10</v>
    <v>32</v>
    <v>1</v>
    <v>periodic table location</v>
  </rv>
  <rv s="24">
    <v>#VALUE!</v>
    <v>en-US</v>
    <v>wjson{"t":"e","d":"Element","e":"S"}</v>
    <v>1073742080</v>
    <v>1</v>
    <v>103</v>
    <v>114</v>
    <v>sulfur</v>
    <v>8</v>
    <v>9</v>
    <v>Atom</v>
    <v>10</v>
    <v>105</v>
    <v>24</v>
    <v>2858</v>
    <v>2460</v>
    <v>2859</v>
    <v>S</v>
    <v>p</v>
    <v>2860</v>
    <v>CAS7704-34-9</v>
    <v>2861</v>
    <v>2862</v>
    <v>2863</v>
    <v>-0500</v>
    <v>2864</v>
    <v>2865</v>
    <v>2866</v>
    <v>2460</v>
    <v>2867</v>
    <v>2868</v>
    <v>2869</v>
    <v>2894</v>
    <v>235</v>
    <v>2898</v>
    <v>2379</v>
    <v>2899</v>
    <v>2900</v>
    <v>2901</v>
    <v>sulfur</v>
    <v>2460</v>
    <v>2902</v>
    <v>2201</v>
    <v>9482</v>
    <v>2904</v>
    <v>2905</v>
    <v>2906</v>
    <v>sulfur</v>
    <v>2907</v>
    <v>2908</v>
    <v>2349</v>
    <v>2854</v>
    <v>2909</v>
    <v>Sulfur (in British) is a chemical element with the symbol S and atomic number 16. It is abundant, multivalent and nonmetallic. Under normal conditions, sulfur atoms form cyclic octatomic molecules with a chemical formula S_8.</v>
    <v>element</v>
  </rv>
  <rv s="0">
    <v>1073742080</v>
    <v>hydrogen peroxide</v>
    <v>wjson{"t":"e","d":"Chemical","e":"HydrogenPeroxide"}</v>
    <v>en-US</v>
    <v>Beaker</v>
  </rv>
  <rv s="4">
    <v>317</v>
    <v>10</v>
    <v>32</v>
    <v>1</v>
    <v>3d structure</v>
  </rv>
  <rv s="2">
    <v>742</v>
  </rv>
  <rv s="1">
    <fb>150.19999999999999</fb>
    <v>29</v>
  </rv>
  <rv s="1">
    <fb>21</fb>
    <v>29</v>
  </rv>
  <rv s="1">
    <fb>730</fb>
    <v>26</v>
  </rv>
  <rv s="1">
    <fb>1.44</fb>
    <v>27</v>
  </rv>
  <rv s="1">
    <fb>1.573</fb>
    <v>25</v>
  </rv>
  <rv s="1">
    <fb>2015</fb>
    <v>26</v>
  </rv>
  <rv s="2">
    <v>743</v>
  </rv>
  <rv s="2">
    <v>744</v>
  </rv>
  <rv s="2">
    <v>745</v>
  </rv>
  <rv s="1">
    <fb>2.5118864315095823E-12</fb>
    <v>127</v>
  </rv>
  <rv s="2">
    <v>746</v>
  </rv>
  <rv s="1">
    <fb>-0.43</fb>
    <v>27</v>
  </rv>
  <rv s="1">
    <fb>12.5</fb>
    <v>29</v>
  </rv>
  <rv s="1">
    <fb>51.6</fb>
    <v>29</v>
  </rv>
  <rv s="1">
    <fb>34.014000000000003</fb>
    <v>25</v>
  </rv>
  <rv s="1">
    <fb>23.620833333333188</fb>
    <v>29</v>
  </rv>
  <rv s="2">
    <v>747</v>
  </rv>
  <rv s="1">
    <fb>-1</fb>
    <v>26</v>
  </rv>
  <rv s="4">
    <v>318</v>
    <v>10</v>
    <v>32</v>
    <v>1</v>
    <v>phase diagram</v>
  </rv>
  <rv s="1">
    <fb>11.6</fb>
    <v>66</v>
  </rv>
  <rv s="2">
    <v>748</v>
  </rv>
  <rv s="1">
    <fb>674.5</fb>
    <v>25</v>
  </rv>
  <rv s="1">
    <fb>1.34</fb>
    <v>27</v>
  </rv>
  <rv s="2">
    <v>749</v>
  </rv>
  <rv s="1">
    <fb>223725714.92537314</fb>
    <v>26</v>
  </rv>
  <rv s="4">
    <v>319</v>
    <v>10</v>
    <v>32</v>
    <v>1</v>
    <v>structure diagram</v>
  </rv>
  <rv s="1">
    <fb>8.0399999999999999E-2</fb>
    <v>66</v>
  </rv>
  <rv s="1">
    <fb>40.5</fb>
    <v>66</v>
  </rv>
  <rv s="1">
    <fb>7.3041273552576476</fb>
    <v>67</v>
  </rv>
  <rv s="1">
    <fb>3.6129010272667184E-2</fb>
    <v>28</v>
  </rv>
  <rv s="2">
    <v>750</v>
  </rv>
  <rv s="1">
    <fb>3105.8900000000003</fb>
    <v>27</v>
  </rv>
  <rv s="2">
    <v>751</v>
  </rv>
  <rv s="88">
    <v>#VALUE!</v>
    <v>en-US</v>
    <v>wjson{"t":"e","d":"Chemical","e":"HydrogenPeroxide"}</v>
    <v>1073742080</v>
    <v>1</v>
    <v>309</v>
    <v>310</v>
    <v>hydrogen peroxide</v>
    <v>8</v>
    <v>257</v>
    <v>Beaker</v>
    <v>10</v>
    <v>311</v>
    <v>272</v>
    <v>9485</v>
    <v>9486</v>
    <v>Beilstein3587191</v>
    <v>9487</v>
    <v>CAS7722-84-1</v>
    <v>9488</v>
    <v>9489</v>
    <v>9490</v>
    <v>9491</v>
    <v>5.1</v>
    <v>9493</v>
    <v>9140</v>
    <v>EGEC231-765-0</v>
    <v>9494</v>
    <v>9144</v>
    <v>H2O2</v>
    <v>209</v>
    <v>209</v>
    <v>H2O2</v>
    <v>InChI=1/H2O2/c1-2/h1-2H</v>
    <v>OO</v>
    <v>9495</v>
    <v>hydrogen peroxide</v>
    <v>9497</v>
    <v>MFCD00011333</v>
    <v>9498</v>
    <v>9499</v>
    <v>9500</v>
    <v>9501</v>
    <v>9502</v>
    <v>9501</v>
    <v>hydrogen peroxide</v>
    <v>221</v>
    <v>221</v>
    <v>9503</v>
    <v>2201</v>
    <v>2</v>
    <v>209</v>
    <v>221</v>
    <v>9504</v>
    <v>9505</v>
    <v>9507</v>
    <v>9508</v>
    <v>CID784</v>
    <v>9509</v>
    <v>9501</v>
    <v>221</v>
    <v>9510</v>
    <v>RTECSMX0899500</v>
    <v>OO</v>
    <v>9511</v>
    <v>9512</v>
    <v>9513</v>
    <v>2</v>
    <v>9514</v>
    <v>hydrogen peroxide</v>
    <v>9517</v>
    <v>7988</v>
    <v>9518</v>
    <v>9519</v>
    <v>chemical</v>
  </rv>
  <rv s="0">
    <v>1073742080</v>
    <v>methane</v>
    <v>wjson{"t":"e","d":"Chemical","e":"Methane"}</v>
    <v>en-US</v>
    <v>Beaker</v>
  </rv>
  <rv s="4">
    <v>320</v>
    <v>10</v>
    <v>32</v>
    <v>1</v>
    <v>3d structure</v>
  </rv>
  <rv s="2">
    <v>752</v>
  </rv>
  <rv s="1">
    <fb>595</fb>
    <v>26</v>
  </rv>
  <rv s="1">
    <fb>-161.47999999999999</fb>
    <v>27</v>
  </rv>
  <rv s="1">
    <fb>4.5990000000000002</fb>
    <v>25</v>
  </rv>
  <rv s="1">
    <fb>6.6715099999999994E-4</fb>
    <v>77</v>
  </rv>
  <rv s="1">
    <fb>1.00081</fb>
    <v>67</v>
  </rv>
  <rv s="1">
    <fb>1971</fb>
    <v>26</v>
  </rv>
  <rv s="2">
    <v>753</v>
  </rv>
  <rv s="2">
    <v>754</v>
  </rv>
  <rv s="2">
    <v>755</v>
  </rv>
  <rv s="1">
    <fb>-188</fb>
    <v>26</v>
  </rv>
  <rv s="2">
    <v>756</v>
  </rv>
  <rv s="0">
    <v>1073742080</v>
    <v>liquid methane</v>
    <v>wjson{"t":"e","d":"Chemical","e":"LiquidMethane"}</v>
    <v>en-US</v>
    <v>Beaker</v>
  </rv>
  <rv s="0">
    <v>1073742080</v>
    <v>methane-13 C</v>
    <v>wjson{"t":"e","d":"Chemical","e":"Methane13C1"}</v>
    <v>en-US</v>
    <v>Beaker</v>
  </rv>
  <rv s="0">
    <v>1073742080</v>
    <v>methane-d 1</v>
    <v>wjson{"t":"e","d":"Chemical","e":"MethaneD1"}</v>
    <v>en-US</v>
    <v>Beaker</v>
  </rv>
  <rv s="0">
    <v>1073742080</v>
    <v>methane-d 2</v>
    <v>wjson{"t":"e","d":"Chemical","e":"MethaneD2"}</v>
    <v>en-US</v>
    <v>Beaker</v>
  </rv>
  <rv s="0">
    <v>1073742080</v>
    <v>methane-d 3</v>
    <v>wjson{"t":"e","d":"Chemical","e":"MethaneD3"}</v>
    <v>en-US</v>
    <v>Beaker</v>
  </rv>
  <rv s="0">
    <v>1073742080</v>
    <v>methane-d 4</v>
    <v>wjson{"t":"e","d":"Chemical","e":"DeuteratedMethane"}</v>
    <v>en-US</v>
    <v>Beaker</v>
  </rv>
  <rv s="0">
    <v>1073742080</v>
    <v>methane-13 C,d 4</v>
    <v>wjson{"t":"e","d":"Chemical","e":"DeuteratedMethane13C1"}</v>
    <v>en-US</v>
    <v>Beaker</v>
  </rv>
  <rv s="2">
    <v>757</v>
  </rv>
  <rv s="1">
    <fb>0.05</fb>
    <v>273</v>
  </rv>
  <rv s="1">
    <fb>-182.47</fb>
    <v>27</v>
  </rv>
  <rv s="1">
    <fb>891</fb>
    <v>26</v>
  </rv>
  <rv s="1">
    <fb>0.94</fb>
    <v>27</v>
  </rv>
  <rv s="1">
    <fb>8.19</fb>
    <v>27</v>
  </rv>
  <rv s="1">
    <fb>16.042999999999999</fb>
    <v>25</v>
  </rv>
  <rv s="1">
    <fb>24047.029832826451</fb>
    <v>26</v>
  </rv>
  <rv s="4">
    <v>321</v>
    <v>10</v>
    <v>32</v>
    <v>1</v>
    <v>phase diagram</v>
  </rv>
  <rv s="1">
    <fb>543.5</fb>
    <v>25</v>
  </rv>
  <rv s="1">
    <fb>1.0004478000000001</fb>
    <v>28</v>
  </rv>
  <rv s="2">
    <v>758</v>
  </rv>
  <rv s="1">
    <fb>299658271.02623445</fb>
    <v>26</v>
  </rv>
  <rv s="4">
    <v>322</v>
    <v>10</v>
    <v>32</v>
    <v>1</v>
    <v>structure diagram</v>
  </rv>
  <rv s="1">
    <fb>1.37E-2</fb>
    <v>66</v>
  </rv>
  <rv s="1">
    <fb>2.3029999999999999</fb>
    <v>67</v>
  </rv>
  <rv s="1">
    <fb>4.3099999999999999E-2</fb>
    <v>28</v>
  </rv>
  <rv s="2">
    <v>759</v>
  </rv>
  <rv s="1">
    <fb>0.55000000000000004</fb>
    <v>70</v>
  </rv>
  <rv s="1">
    <fb>4520000</fb>
    <v>26</v>
  </rv>
  <rv s="2">
    <v>760</v>
  </rv>
  <rv s="89">
    <v>#VALUE!</v>
    <v>en-US</v>
    <v>wjson{"t":"e","d":"Chemical","e":"Methane"}</v>
    <v>1073742080</v>
    <v>1</v>
    <v>312</v>
    <v>313</v>
    <v>methane</v>
    <v>8</v>
    <v>257</v>
    <v>Beaker</v>
    <v>10</v>
    <v>314</v>
    <v>272</v>
    <v>9522</v>
    <v>9523</v>
    <v>9524</v>
    <v>Beilstein1718732</v>
    <v>9525</v>
    <v>CAS74-82-8</v>
    <v>9526</v>
    <v>2601</v>
    <v>9527</v>
    <v>9528</v>
    <v>2.1</v>
    <v>9530</v>
    <v>9531</v>
    <v>EGEC200-812-7</v>
    <v>9532</v>
    <v>9533</v>
    <v>9534</v>
    <v>CH4</v>
    <v>221</v>
    <v>221</v>
    <v>CH4</v>
    <v>InChI=1/CH4/h1H4</v>
    <v>C</v>
    <v>9542</v>
    <v>methane</v>
    <v>9543</v>
    <v>MFCD00008279</v>
    <v>9544</v>
    <v>9545</v>
    <v>9546</v>
    <v>9547</v>
    <v>9548</v>
    <v>9549</v>
    <v>9548</v>
    <v>methane</v>
    <v>221</v>
    <v>2247</v>
    <v>209</v>
    <v>221</v>
    <v>2</v>
    <v>221</v>
    <v>9204</v>
    <v>9550</v>
    <v>9551</v>
    <v>CID297</v>
    <v>9552</v>
    <v>9548</v>
    <v>221</v>
    <v>9553</v>
    <v>RTECSPA1490000</v>
    <v>C</v>
    <v>9554</v>
    <v>9555</v>
    <v>9556</v>
    <v>2</v>
    <v>221</v>
    <v>methane</v>
    <v>9149</v>
    <v>9559</v>
    <v>9560</v>
    <v>9561</v>
    <v>9562</v>
    <v>chemical</v>
  </rv>
  <rv s="0">
    <v>1073742080</v>
    <v>sodium chloride</v>
    <v>wjson{"t":"e","d":"Chemical","e":"SodiumChloride"}</v>
    <v>en-US</v>
    <v>Beaker</v>
  </rv>
  <rv s="4">
    <v>323</v>
    <v>10</v>
    <v>32</v>
    <v>1</v>
    <v>3d structure</v>
  </rv>
  <rv s="2">
    <v>761</v>
  </rv>
  <rv s="1">
    <fb>1413</fb>
    <v>26</v>
  </rv>
  <rv s="1">
    <fb>9.0011700000000001</fb>
    <v>67</v>
  </rv>
  <rv s="1">
    <fb>0.72699999999999998</fb>
    <v>70</v>
  </rv>
  <rv s="0">
    <v>1073742080</v>
    <v>sodium</v>
    <v>wjson{"t":"e","d":"Element","e":"Na"}</v>
    <v>en-US</v>
    <v>Atom</v>
  </rv>
  <rv s="2">
    <v>762</v>
  </rv>
  <rv s="2">
    <v>763</v>
  </rv>
  <rv s="0">
    <v>1073742080</v>
    <v>sodium chloride-35 Cl</v>
    <v>wjson{"t":"e","d":"Chemical","e":"SodiumChloride35"}</v>
    <v>en-US</v>
    <v>Beaker</v>
  </rv>
  <rv s="2">
    <v>764</v>
  </rv>
  <rv s="1">
    <fb>801</fb>
    <v>25</v>
  </rv>
  <rv s="1">
    <fb>28.16</fb>
    <v>27</v>
  </rv>
  <rv s="1">
    <fb>58.43976928</fb>
    <v>27</v>
  </rv>
  <rv s="1">
    <fb>27.055448740740587</fb>
    <v>29</v>
  </rv>
  <rv s="4">
    <v>324</v>
    <v>10</v>
    <v>32</v>
    <v>1</v>
    <v>phase diagram</v>
  </rv>
  <rv s="2">
    <v>765</v>
  </rv>
  <rv s="4">
    <v>325</v>
    <v>10</v>
    <v>32</v>
    <v>1</v>
    <v>structure diagram</v>
  </rv>
  <rv s="1">
    <fb>133.30000000000001</fb>
    <v>25</v>
  </rv>
  <rv s="2">
    <v>766</v>
  </rv>
  <rv s="90">
    <v>#VALUE!</v>
    <v>en-US</v>
    <v>wjson{"t":"e","d":"Chemical","e":"SodiumChloride"}</v>
    <v>1073742080</v>
    <v>1</v>
    <v>315</v>
    <v>316</v>
    <v>sodium chloride</v>
    <v>8</v>
    <v>257</v>
    <v>Beaker</v>
    <v>10</v>
    <v>317</v>
    <v>272</v>
    <v>9565</v>
    <v>9566</v>
    <v>Beilstein3534976</v>
    <v>9567</v>
    <v>CAS7647-14-5</v>
    <v>4939</v>
    <v>9568</v>
    <v>EGEC231-598-3</v>
    <v>9569</v>
    <v>9571</v>
    <v>9572</v>
    <v>NaCl</v>
    <v>221</v>
    <v>221</v>
    <v>ClNa</v>
    <v>InChI=1/ClH.Na/h1H;/q;+1/p-1/fCl.Na/h1h;/q-1;m</v>
    <v>[Na+].[Cl-]</v>
    <v>9574</v>
    <v>sodium chloride</v>
    <v>MFCD00003477</v>
    <v>9575</v>
    <v>9576</v>
    <v>9577</v>
    <v>9578</v>
    <v>9577</v>
    <v>sodium chloride</v>
    <v>221</v>
    <v>221</v>
    <v>2</v>
    <v>221</v>
    <v>209</v>
    <v>221</v>
    <v>9204</v>
    <v>9579</v>
    <v>CID5234</v>
    <v>9577</v>
    <v>221</v>
    <v>9580</v>
    <v>RTECSVZ4725000</v>
    <v>[Na+].[Cl-]</v>
    <v>9581</v>
    <v>2</v>
    <v>221</v>
    <v>sodium chloride</v>
    <v>9582</v>
    <v>9583</v>
    <v>chemical</v>
  </rv>
  <rv s="4">
    <v>326</v>
    <v>10</v>
    <v>32</v>
    <v>1</v>
    <v>periodic table location</v>
  </rv>
  <rv s="21">
    <v>#VALUE!</v>
    <v>en-US</v>
    <v>wjson{"t":"e","d":"Element","e":"Na"}</v>
    <v>1073742080</v>
    <v>1</v>
    <v>103</v>
    <v>104</v>
    <v>sodium</v>
    <v>8</v>
    <v>9</v>
    <v>Atom</v>
    <v>10</v>
    <v>105</v>
    <v>24</v>
    <v>2600</v>
    <v>35</v>
    <v>2601</v>
    <v>Na</v>
    <v>s</v>
    <v>2602</v>
    <v>CAS7440-23-5</v>
    <v>2310</v>
    <v>2603</v>
    <v>2604</v>
    <v>2605</v>
    <v>11</v>
    <v>1807</v>
    <v>2606</v>
    <v>2607</v>
    <v>2608</v>
    <v>2</v>
    <v>2430</v>
    <v>2609</v>
    <v>2217</v>
    <v>2630</v>
    <v>235</v>
    <v>2632</v>
    <v>2633</v>
    <v>2634</v>
    <v>2635</v>
    <v>2636</v>
    <v>sodium</v>
    <v>35</v>
    <v>2637</v>
    <v>2201</v>
    <v>9585</v>
    <v>2639</v>
    <v>2640</v>
    <v>2641</v>
    <v>sodium</v>
    <v>2399</v>
    <v>2642</v>
    <v>2</v>
    <v>2643</v>
    <v>2644</v>
    <v>Sodium is a chemical element with the symbol Na and atomic number 11. It is a soft, silvery–white, highly reactive metal. Sodium is an alkali metal, being in group 1 of the periodic table. Its only stable isotope is ^23Na.</v>
    <v>element</v>
  </rv>
  <rv s="0">
    <v>1073742080</v>
    <v>uranium dioxide</v>
    <v>wjson{"t":"e","d":"Chemical","e":"UraniumDioxide"}</v>
    <v>en-US</v>
    <v>Beaker</v>
  </rv>
  <rv s="4">
    <v>327</v>
    <v>10</v>
    <v>32</v>
    <v>1</v>
    <v>3d structure</v>
  </rv>
  <rv s="2">
    <v>767</v>
  </rv>
  <rv s="1">
    <fb>10.15</fb>
    <v>27</v>
  </rv>
  <rv s="1">
    <fb>2909</fb>
    <v>26</v>
  </rv>
  <rv s="2">
    <v>768</v>
  </rv>
  <rv s="0">
    <v>1073742080</v>
    <v>uranium</v>
    <v>wjson{"t":"e","d":"Element","e":"U"}</v>
    <v>en-US</v>
    <v>Atom</v>
  </rv>
  <rv s="2">
    <v>769</v>
  </rv>
  <rv s="2">
    <v>770</v>
  </rv>
  <rv s="1">
    <fb>2847</fb>
    <v>26</v>
  </rv>
  <rv s="1">
    <fb>74.2</fb>
    <v>29</v>
  </rv>
  <rv s="1">
    <fb>270.02690999999999</fb>
    <v>25</v>
  </rv>
  <rv s="1">
    <fb>26.603636453201979</fb>
    <v>27</v>
  </rv>
  <rv s="4">
    <v>328</v>
    <v>10</v>
    <v>32</v>
    <v>1</v>
    <v>phase diagram</v>
  </rv>
  <rv s="4">
    <v>329</v>
    <v>10</v>
    <v>32</v>
    <v>1</v>
    <v>structure diagram</v>
  </rv>
  <rv s="2">
    <v>771</v>
  </rv>
  <rv s="91">
    <v>#VALUE!</v>
    <v>en-US</v>
    <v>wjson{"t":"e","d":"Chemical","e":"UraniumDioxide"}</v>
    <v>1073742080</v>
    <v>1</v>
    <v>318</v>
    <v>319</v>
    <v>uranium dioxide</v>
    <v>8</v>
    <v>257</v>
    <v>Beaker</v>
    <v>10</v>
    <v>320</v>
    <v>272</v>
    <v>9588</v>
    <v>9589</v>
    <v>CAS1344-57-6</v>
    <v>9590</v>
    <v>7</v>
    <v>9592</v>
    <v>9188</v>
    <v>9594</v>
    <v>EU215-700-3</v>
    <v>9193</v>
    <v>O2U</v>
    <v>Gmelin9351</v>
    <v>209</v>
    <v>221</v>
    <v>O2U</v>
    <v>O=[U]=O</v>
    <v>9595</v>
    <v>dioxouranium</v>
    <v>9596</v>
    <v>9597</v>
    <v>9598</v>
    <v>9599</v>
    <v>9598</v>
    <v>uranium dioxide</v>
    <v>221</v>
    <v>221</v>
    <v>9600</v>
    <v>CID10916</v>
    <v>9598</v>
    <v>221</v>
    <v>O=[U]=O</v>
    <v>9601</v>
    <v>uranium dioxide</v>
    <v>9602</v>
    <v>chemical</v>
  </rv>
  <rv s="4">
    <v>330</v>
    <v>10</v>
    <v>32</v>
    <v>1</v>
    <v>periodic table location</v>
  </rv>
  <rv s="68">
    <v>#VALUE!</v>
    <v>en-US</v>
    <v>wjson{"t":"e","d":"Element","e":"U"}</v>
    <v>1073742080</v>
    <v>1</v>
    <v>228</v>
    <v>229</v>
    <v>uranium</v>
    <v>8</v>
    <v>9</v>
    <v>Atom</v>
    <v>10</v>
    <v>230</v>
    <v>24</v>
    <v>8715</v>
    <v>8716</v>
    <v>U</v>
    <v>f</v>
    <v>8717</v>
    <v>CAS7440-61-1</v>
    <v>6875</v>
    <v>4445</v>
    <v>8718</v>
    <v>8719</v>
    <v>1490</v>
    <v>1789</v>
    <v>8458</v>
    <v>8720</v>
    <v>8721</v>
    <v>3220</v>
    <v>8722</v>
    <v>8044</v>
    <v>8749</v>
    <v>235</v>
    <v>8753</v>
    <v>8754</v>
    <v>8755</v>
    <v>8756</v>
    <v>8757</v>
    <v>uranium</v>
    <v>8716</v>
    <v>8758</v>
    <v>2395</v>
    <v>9604</v>
    <v>8503</v>
    <v>3220</v>
    <v>uranium</v>
    <v>5529</v>
    <v>8749</v>
    <v>2349</v>
    <v>8760</v>
    <v>8761</v>
    <v>Uranium is a chemical element with the symbol U and atomic number 92. It is a silvery–grey metal in the actinide series of the periodic table. A uranium atom has 92 protons and 92 electrons, of which 6 are valence electrons.</v>
    <v>element</v>
  </rv>
  <rv s="0">
    <v>1073742080</v>
    <v>water</v>
    <v>wjson{"t":"e","d":"Chemical","e":"Water"}</v>
    <v>en-US</v>
    <v>Beaker</v>
  </rv>
  <rv s="4">
    <v>331</v>
    <v>10</v>
    <v>32</v>
    <v>1</v>
    <v>3d structure</v>
  </rv>
  <rv s="2">
    <v>772</v>
  </rv>
  <rv s="1">
    <fb>99.983900000000006</fb>
    <v>66</v>
  </rv>
  <rv s="1">
    <fb>22.064</fb>
    <v>25</v>
  </rv>
  <rv s="1">
    <fb>647.14</fb>
    <v>27</v>
  </rv>
  <rv s="1">
    <fb>1</fb>
    <v>70</v>
  </rv>
  <rv s="1">
    <fb>80.099999999999994</fb>
    <v>27</v>
  </rv>
  <rv s="1">
    <fb>1.8546</fb>
    <v>66</v>
  </rv>
  <rv s="2">
    <v>773</v>
  </rv>
  <rv s="0">
    <v>1073742080</v>
    <v>ice</v>
    <v>wjson{"t":"e","d":"Chemical","e":"Ice"}</v>
    <v>en-US</v>
    <v>Beaker</v>
  </rv>
  <rv s="0">
    <v>1073742080</v>
    <v>steam</v>
    <v>wjson{"t":"e","d":"Chemical","e":"Steam"}</v>
    <v>en-US</v>
    <v>Beaker</v>
  </rv>
  <rv s="0">
    <v>1073742080</v>
    <v>water-18 O</v>
    <v>wjson{"t":"e","d":"Chemical","e":"Water18O1"}</v>
    <v>en-US</v>
    <v>Beaker</v>
  </rv>
  <rv s="0">
    <v>1073742080</v>
    <v>heavy water</v>
    <v>wjson{"t":"e","d":"Chemical","e":"DeuteriumOxide"}</v>
    <v>en-US</v>
    <v>Beaker</v>
  </rv>
  <rv s="0">
    <v>1073742080</v>
    <v>water-t2</v>
    <v>wjson{"t":"e","d":"Chemical","e":"WaterT2"}</v>
    <v>en-US</v>
    <v>Beaker</v>
  </rv>
  <rv s="2">
    <v>774</v>
  </rv>
  <rv s="1">
    <fb>1E-14</fb>
    <v>324</v>
  </rv>
  <rv s="2">
    <v>775</v>
  </rv>
  <rv s="1">
    <fb>6.01</fb>
    <v>27</v>
  </rv>
  <rv s="1">
    <fb>40.200000000000003</fb>
    <v>29</v>
  </rv>
  <rv s="1">
    <fb>18.015000000000001</fb>
    <v>25</v>
  </rv>
  <rv s="1">
    <fb>0.60619999999999996</fb>
    <v>70</v>
  </rv>
  <rv s="1">
    <fb>18.015000000000001</fb>
    <v>66</v>
  </rv>
  <rv s="1">
    <fb>7</fb>
    <v>67</v>
  </rv>
  <rv s="4">
    <v>332</v>
    <v>10</v>
    <v>32</v>
    <v>1</v>
    <v>phase diagram</v>
  </rv>
  <rv s="1">
    <fb>14</fb>
    <v>66</v>
  </rv>
  <rv s="2">
    <v>776</v>
  </rv>
  <rv s="1">
    <fb>691</fb>
    <v>25</v>
  </rv>
  <rv s="1">
    <fb>1.333</fb>
    <v>67</v>
  </rv>
  <rv s="2">
    <v>777</v>
  </rv>
  <rv s="1">
    <fb>224900568.64216056</fb>
    <v>26</v>
  </rv>
  <rv s="4">
    <v>333</v>
    <v>10</v>
    <v>32</v>
    <v>1</v>
    <v>structure diagram</v>
  </rv>
  <rv s="1">
    <fb>7.2800000000000004E-2</fb>
    <v>66</v>
  </rv>
  <rv s="1">
    <fb>5.5369999999999999</fb>
    <v>67</v>
  </rv>
  <rv s="1">
    <fb>3.0499999999999999E-2</fb>
    <v>28</v>
  </rv>
  <rv s="2">
    <v>778</v>
  </rv>
  <rv s="1">
    <fb>2339</fb>
    <v>26</v>
  </rv>
  <rv s="2">
    <v>779</v>
  </rv>
  <rv s="92">
    <v>#VALUE!</v>
    <v>en-US</v>
    <v>wjson{"t":"e","d":"Chemical","e":"Water"}</v>
    <v>1073742080</v>
    <v>1</v>
    <v>321</v>
    <v>322</v>
    <v>water</v>
    <v>8</v>
    <v>257</v>
    <v>Beaker</v>
    <v>10</v>
    <v>323</v>
    <v>272</v>
    <v>9607</v>
    <v>9608</v>
    <v>9609</v>
    <v>CAS7732-18-5</v>
    <v>9610</v>
    <v>9611</v>
    <v>9612</v>
    <v>9613</v>
    <v>9614</v>
    <v>9615</v>
    <v>EGEC231-791-2</v>
    <v>9494</v>
    <v>9193</v>
    <v>H2O</v>
    <v>2</v>
    <v>2</v>
    <v>H2O</v>
    <v>InChI=1/H2O/h1H2</v>
    <v>O</v>
    <v>9621</v>
    <v>water</v>
    <v>9623</v>
    <v>MFCD00011332</v>
    <v>221</v>
    <v>9624</v>
    <v>9625</v>
    <v>9626</v>
    <v>9627</v>
    <v>9628</v>
    <v>9626</v>
    <v>water</v>
    <v>221</v>
    <v>2</v>
    <v>221</v>
    <v>9204</v>
    <v>9629</v>
    <v>9630</v>
    <v>9632</v>
    <v>9633</v>
    <v>CID962</v>
    <v>9634</v>
    <v>9626</v>
    <v>221</v>
    <v>9635</v>
    <v>RTECSZC0110000</v>
    <v>O</v>
    <v>9636</v>
    <v>9637</v>
    <v>9638</v>
    <v>2</v>
    <v>2</v>
    <v>water</v>
    <v>9641</v>
    <v>9642</v>
    <v>9643</v>
    <v>chemical</v>
  </rv>
</rvData>
</file>

<file path=xl/richData/rdrichvaluestructure.xml><?xml version="1.0" encoding="utf-8"?>
<rvStructures xmlns="http://schemas.microsoft.com/office/spreadsheetml/2017/richdata" count="93">
  <s t="_linkedentity2">
    <k n="%EntityServiceId" t="i"/>
    <k n="_DisplayString" t="s"/>
    <k n="%EntityId" t="s"/>
    <k n="%EntityCulture" t="s"/>
    <k n="_Icon" t="s"/>
  </s>
  <s t="_formattednumber">
    <k n="_Format" t="spb"/>
  </s>
  <s t="_array">
    <k n="array" t="a"/>
  </s>
  <s t="_webimage">
    <k n="WebImageIdentifier" t="i"/>
    <k n="_Provider" t="spb"/>
    <k n="ComputedImage" t="b"/>
    <k n="Text" t="s"/>
  </s>
  <s t="_webimage">
    <k n="WebImageIdentifier" t="i"/>
    <k n="_Provider" t="spb"/>
    <k n="Attribution" t="spb"/>
    <k n="ComputedImage" t="b"/>
    <k n="Text"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s"/>
    <k n="full name" t="s"/>
    <k n="image" t="r"/>
    <k n="name" t="s"/>
    <k n="occupation" t="r"/>
    <k n="parents" t="r"/>
    <k n="place of birth" t="r"/>
    <k n="place of death" t="r"/>
    <k n="UniqueName" t="s"/>
    <k n="wikipedia summary text" t="s"/>
    <k n="Wolfram Language entity type" t="s"/>
  </s>
  <s t="_entity">
    <k n="_Display" t="spb"/>
    <k n="_DisplayString" t="s"/>
    <k n="_Format" t="spb"/>
    <k n="ethnic group" t="s"/>
    <k n="fraction" t="r"/>
    <k n="Name" t="s"/>
  </s>
  <s t="_entity">
    <k n="_Display" t="spb"/>
    <k n="_DisplayString" t="s"/>
    <k n="_Format" t="spb"/>
    <k n="fraction" t="r"/>
    <k n="language" t="r"/>
    <k n="Name" t="s"/>
  </s>
  <s t="_entity">
    <k n="_Display" t="spb"/>
    <k n="_DisplayString" t="s"/>
    <k n="_Format" t="spb"/>
    <k n="fraction" t="r"/>
    <k n="Name" t="s"/>
    <k n="religion" t="s"/>
  </s>
  <s t="_entity">
    <k n="_Display" t="spb"/>
    <k n="_DisplayString" t="s"/>
    <k n="_Format" t="spb"/>
    <k n="_SubLabel" t="spb"/>
    <k n="country/region" t="r"/>
    <k n="length" t="r"/>
    <k n="Name" t="s"/>
  </s>
  <s t="_linkedentity2core">
    <k n="_CRID" t="e"/>
    <k n="%EntityCulture" t="s"/>
    <k n="%EntityId" t="s"/>
    <k n="%EntityServiceId" t="i"/>
    <k n="%IsRefreshable" t="b"/>
    <k n="_Attribution" t="spb"/>
    <k n="_Display" t="spb"/>
    <k n="_DisplayString" t="s"/>
    <k n="_Flags" t="spb"/>
    <k n="_Format" t="spb"/>
    <k n="_Icon" t="s"/>
    <k n="_Provider" t="spb"/>
    <k n="_SubLabel" t="spb"/>
    <k n="_ViewInfo" t="spb"/>
    <k n="alternate names" t="r"/>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dependencies" t="r"/>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group" t="r"/>
    <k n="image" t="r"/>
    <k n="IUCr space group number" t="r"/>
    <k n="known isotopes" t="r"/>
    <k n="lattice angles" t="r"/>
    <k n="lattice constants" t="r"/>
    <k n="mass magnetic susceptibility" t="r"/>
    <k n="molar magnetic susceptibility" t="r"/>
    <k n="name" t="s"/>
    <k n="number of protons" t="r"/>
    <k n="ocean abundance" t="r"/>
    <k n="period" t="r"/>
    <k n="periodic table location"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uman Development Index, education" t="r"/>
    <k n="Human Development Index, health" t="r"/>
    <k n="Human Development Index, living standards" t="r"/>
    <k n="Human Development Index, total" t="r"/>
    <k n="internet code" t="s"/>
    <k n="internet usage" t="r"/>
    <k n="IP addresses" t="r"/>
    <k n="ISO name" t="s"/>
    <k n="labor force" t="r"/>
    <k n="land area"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dependencies" t="r"/>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dependencies" t="r"/>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s"/>
    <k n="full name" t="s"/>
    <k n="image" t="r"/>
    <k n="name" t="s"/>
    <k n="occupation" t="r"/>
    <k n="place of birth" t="r"/>
    <k n="place of death" t="r"/>
    <k n="siblings"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y year" t="s"/>
    <k n="electrical conductivity" t="r"/>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s"/>
    <k n="full name" t="s"/>
    <k n="image" t="r"/>
    <k n="name" t="s"/>
    <k n="occupation" t="r"/>
    <k n="place of birth" t="r"/>
    <k n="spouses"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s"/>
    <k n="full name" t="s"/>
    <k n="image" t="r"/>
    <k n="name" t="s"/>
    <k n="occupation" t="r"/>
    <k n="place of death" t="r"/>
    <k n="siblings" t="r"/>
    <k n="spouses"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electronegativity" t="r"/>
    <k n="group"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solar abundance" t="r"/>
    <k n="stable isotopes" t="r"/>
    <k n="UniqueName" t="s"/>
    <k n="universe abundance" t="r"/>
    <k n="unstable isotopes" t="r"/>
    <k n="valence" t="r"/>
    <k n="van der Waals radius"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r"/>
    <k n="full name" t="s"/>
    <k n="image" t="r"/>
    <k n="name" t="s"/>
    <k n="occupation" t="r"/>
    <k n="place of birth" t="r"/>
    <k n="place of death"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group" t="r"/>
    <k n="image" t="r"/>
    <k n="IUCr space group number" t="r"/>
    <k n="known isotopes" t="r"/>
    <k n="lattice angles" t="r"/>
    <k n="lattice constants" t="r"/>
    <k n="mass magnetic susceptibility" t="r"/>
    <k n="melting point" t="r"/>
    <k n="molar magnetic susceptibility" t="r"/>
    <k n="name" t="s"/>
    <k n="number of protons" t="r"/>
    <k n="ocean abundance" t="r"/>
    <k n="period" t="r"/>
    <k n="periodic table location"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ViewInfo" t="spb"/>
    <k n="date of birth" t="s"/>
    <k n="date of death" t="s"/>
    <k n="full name" t="s"/>
    <k n="image" t="r"/>
    <k n="name" t="s"/>
    <k n="occupation" t="r"/>
    <k n="place of birth" t="r"/>
    <k n="place of death" t="r"/>
    <k n="UniqueName" t="s"/>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lternate names" t="r"/>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dependencies" t="r"/>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y year" t="s"/>
    <k n="electrical conductivity" t="r"/>
    <k n="electron affinity" t="r"/>
    <k n="electronegativity" t="r"/>
    <k n="group"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resistivity" t="r"/>
    <k n="solar abundance" t="r"/>
    <k n="stable isotopes" t="r"/>
    <k n="UniqueName" t="s"/>
    <k n="universe abundance" t="r"/>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resistivity" t="r"/>
    <k n="solar abundance" t="r"/>
    <k n="stable isotopes" t="r"/>
    <k n="UniqueName" t="s"/>
    <k n="universe abundance" t="r"/>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resistivity" t="r"/>
    <k n="solar abundance" t="r"/>
    <k n="stable isotopes" t="r"/>
    <k n="UniqueName" t="s"/>
    <k n="universe abundance" t="r"/>
    <k n="unstable isotopes" t="r"/>
    <k n="valence" t="r"/>
    <k n="van der Waals radius"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year" t="s"/>
    <k n="electrical conductivity" t="r"/>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on affinity" t="r"/>
    <k n="electronegativity" t="r"/>
    <k n="group" t="r"/>
    <k n="image" t="r"/>
    <k n="IUCr space group number" t="r"/>
    <k n="known isotopes" t="r"/>
    <k n="lattice angles" t="r"/>
    <k n="lattice constants" t="r"/>
    <k n="mass magnetic susceptibility" t="r"/>
    <k n="melting point" t="r"/>
    <k n="molar magnetic susceptibility" t="r"/>
    <k n="name" t="s"/>
    <k n="number of protons" t="r"/>
    <k n="ocean abundance" t="r"/>
    <k n="period" t="r"/>
    <k n="periodic table location"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half life"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UniqueName" t="s"/>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period" t="r"/>
    <k n="periodic table location" t="r"/>
    <k n="resistivity"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period" t="r"/>
    <k n="periodic table location" t="r"/>
    <k n="resistivity" t="r"/>
    <k n="stable isotopes"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group"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bordering countries/regions"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shared border length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y year" t="s"/>
    <k n="electrical conductivity" t="r"/>
    <k n="electron affinity" t="r"/>
    <k n="electronegativity" t="r"/>
    <k n="group" t="r"/>
    <k n="half lif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density" t="r"/>
    <k n="discoverers" t="r"/>
    <k n="discovery country" t="r"/>
    <k n="discovery year" t="s"/>
    <k n="electrical conductivity" t="r"/>
    <k n="electron affinity" t="r"/>
    <k n="electronegativity" t="r"/>
    <k n="group" t="r"/>
    <k n="half life" t="r"/>
    <k n="human abundance" t="r"/>
    <k n="image" t="r"/>
    <k n="IUCr space group number" t="r"/>
    <k n="known isotopes" t="r"/>
    <k n="lattice angles" t="r"/>
    <k n="lattice constants" t="r"/>
    <k n="melting point" t="r"/>
    <k n="name" t="s"/>
    <k n="number of protons" t="r"/>
    <k n="ocean abundance" t="r"/>
    <k n="period" t="r"/>
    <k n="periodic table location" t="r"/>
    <k n="resistivity"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CAS number" t="s"/>
    <k n="covalent radius" t="r"/>
    <k n="crust abundance" t="r"/>
    <k n="density" t="r"/>
    <k n="discoverers" t="r"/>
    <k n="discovery country" t="r"/>
    <k n="discovery year" t="s"/>
    <k n="electron affinity" t="r"/>
    <k n="electronegativity" t="r"/>
    <k n="group" t="r"/>
    <k n="half life" t="r"/>
    <k n="human abundance" t="r"/>
    <k n="image" t="r"/>
    <k n="known isotopes" t="r"/>
    <k n="melting point" t="r"/>
    <k n="meteorite abundance" t="r"/>
    <k n="name" t="s"/>
    <k n="number of protons" t="r"/>
    <k n="ocean abundance" t="r"/>
    <k n="period" t="r"/>
    <k n="periodic table location"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density" t="r"/>
    <k n="discoverers" t="r"/>
    <k n="discovery country" t="r"/>
    <k n="discovery year" t="s"/>
    <k n="electron affinity" t="r"/>
    <k n="group" t="r"/>
    <k n="half life" t="r"/>
    <k n="image" t="r"/>
    <k n="known isotopes" t="r"/>
    <k n="melting point" t="r"/>
    <k n="name" t="s"/>
    <k n="number of protons" t="r"/>
    <k n="ocean abundance" t="r"/>
    <k n="period" t="r"/>
    <k n="periodic table location"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ovalent radius" t="r"/>
    <k n="density" t="r"/>
    <k n="discoverers" t="r"/>
    <k n="discovery country" t="r"/>
    <k n="discovery year" t="s"/>
    <k n="electronegativity" t="r"/>
    <k n="group" t="r"/>
    <k n="half life" t="r"/>
    <k n="human abundance" t="r"/>
    <k n="image" t="r"/>
    <k n="known isotopes" t="r"/>
    <k n="name" t="s"/>
    <k n="number of protons" t="r"/>
    <k n="period" t="r"/>
    <k n="periodic table location"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group" t="r"/>
    <k n="half life" t="r"/>
    <k n="human abundance" t="r"/>
    <k n="image" t="r"/>
    <k n="IUCr space group number" t="r"/>
    <k n="known isotopes" t="r"/>
    <k n="lattice angles" t="r"/>
    <k n="lattice constants" t="r"/>
    <k n="melting point" t="r"/>
    <k n="name" t="s"/>
    <k n="number of protons" t="r"/>
    <k n="ocean abundance" t="r"/>
    <k n="period" t="r"/>
    <k n="periodic table location" t="r"/>
    <k n="resistivity"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group" t="r"/>
    <k n="half life" t="r"/>
    <k n="human abundance" t="r"/>
    <k n="image" t="r"/>
    <k n="known isotopes" t="r"/>
    <k n="meteorite abundance" t="r"/>
    <k n="name" t="s"/>
    <k n="number of protons" t="r"/>
    <k n="ocean abundance"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group" t="r"/>
    <k n="half life" t="r"/>
    <k n="human abundance" t="r"/>
    <k n="image" t="r"/>
    <k n="known isotopes" t="r"/>
    <k n="meteorite abundance" t="r"/>
    <k n="name" t="s"/>
    <k n="number of protons" t="r"/>
    <k n="ocean abundance" t="r"/>
    <k n="period" t="r"/>
    <k n="periodic table location" t="r"/>
    <k n="solar abundance" t="r"/>
    <k n="UniqueName" t="s"/>
    <k n="unstable isotopes"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group" t="r"/>
    <k n="half life" t="r"/>
    <k n="human abundance" t="r"/>
    <k n="known isotopes" t="r"/>
    <k n="meteorite abundance" t="r"/>
    <k n="name" t="s"/>
    <k n="number of protons" t="r"/>
    <k n="ocean abundance" t="r"/>
    <k n="period" t="r"/>
    <k n="periodic table location" t="r"/>
    <k n="solar abundance" t="r"/>
    <k n="UniqueName" t="s"/>
    <k n="unstable isotopes"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nnual births" t="r"/>
    <k n="annual deaths" t="r"/>
    <k n="annual‐crop land fraction" t="r"/>
    <k n="average broadband download rate" t="r"/>
    <k n="average broadband upload rate" t="r"/>
    <k n="calling code" t="s"/>
    <k n="capital city" t="r"/>
    <k n="coastline length" t="r"/>
    <k n="consumer price inflation" t="r"/>
    <k n="country code" t="s"/>
    <k n="employment" t="r"/>
    <k n="employment in agriculture" t="r"/>
    <k n="employment in industry" t="r"/>
    <k n="employment in services" t="r"/>
    <k n="ethnic mix" t="r"/>
    <k n="fixed broadband internet subscribers" t="r"/>
    <k n="flag" t="r"/>
    <k n="full name" t="s"/>
    <k n="GDP" t="r"/>
    <k n="GDP at parity" t="r"/>
    <k n="GDP per capita" t="r"/>
    <k n="GDP real growth" t="r"/>
    <k n="Gini index" t="r"/>
    <k n="health spending per capita" t="r"/>
    <k n="hospital beds" t="r"/>
    <k n="Human Development Index, education" t="r"/>
    <k n="Human Development Index, health" t="r"/>
    <k n="Human Development Index, living standards" t="r"/>
    <k n="Human Development Index, total" t="r"/>
    <k n="internet code" t="s"/>
    <k n="internet usage" t="r"/>
    <k n="IP addresses" t="r"/>
    <k n="ISO name" t="s"/>
    <k n="labor force" t="r"/>
    <k n="land area" t="r"/>
    <k n="language fractions" t="r"/>
    <k n="largest cities" t="r"/>
    <k n="license plate code" t="s"/>
    <k n="life expectancy" t="r"/>
    <k n="literacy rate" t="r"/>
    <k n="location map" t="r"/>
    <k n="long‐term unemployment rate" t="r"/>
    <k n="median age" t="r"/>
    <k n="mobile cellular subscriptions" t="r"/>
    <k n="name" t="s"/>
    <k n="nationality name" t="s"/>
    <k n="natural resources" t="r"/>
    <k n="physicians per capita" t="r"/>
    <k n="population" t="r"/>
    <k n="population density" t="r"/>
    <k n="population growth" t="r"/>
    <k n="primary school students" t="r"/>
    <k n="primary school student-teacher ratio" t="r"/>
    <k n="public education spending, percent of GDP" t="r"/>
    <k n="real GDP" t="r"/>
    <k n="regions" t="r"/>
    <k n="religions" t="r"/>
    <k n="secondary school students" t="r"/>
    <k n="secondary school student-teacher ratio" t="r"/>
    <k n="secure internet servers" t="r"/>
    <k n="telephone lines" t="r"/>
    <k n="tertiary school students" t="r"/>
    <k n="time zones" t="r"/>
    <k n="total area" t="r"/>
    <k n="total road length" t="r"/>
    <k n="total students" t="r"/>
    <k n="total teachers" t="r"/>
    <k n="total vehicles in use" t="r"/>
    <k n="UN code" t="s"/>
    <k n="UN number" t="r"/>
    <k n="unemployment rate" t="r"/>
    <k n="UniqueName" t="s"/>
    <k n="wikipedia summary text" t="s"/>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year" t="s"/>
    <k n="group" t="r"/>
    <k n="half life" t="r"/>
    <k n="human abundance" t="r"/>
    <k n="known isotopes" t="r"/>
    <k n="meteorite abundance" t="r"/>
    <k n="name" t="s"/>
    <k n="number of protons" t="r"/>
    <k n="ocean abundance" t="r"/>
    <k n="period" t="r"/>
    <k n="periodic table location" t="r"/>
    <k n="solar abundance" t="r"/>
    <k n="UniqueName" t="s"/>
    <k n="unstable isotopes"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 affinity" t="r"/>
    <k n="electronegativity"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half life" t="r"/>
    <k n="human abundance" t="r"/>
    <k n="image" t="r"/>
    <k n="known isotopes" t="r"/>
    <k n="melting point" t="r"/>
    <k n="meteorite abundance" t="r"/>
    <k n="name" t="s"/>
    <k n="number of protons" t="r"/>
    <k n="ocean abundance" t="r"/>
    <k n="period" t="r"/>
    <k n="periodic table location" t="r"/>
    <k n="resistivity"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radius" t="r"/>
    <k n="atomic symbol" t="s"/>
    <k n="block" t="s"/>
    <k n="boiling point" t="r"/>
    <k n="CAS number" t="s"/>
    <k n="covalent radius" t="r"/>
    <k n="crust abundance" t="r"/>
    <k n="density" t="r"/>
    <k n="discoverers" t="r"/>
    <k n="discovery country" t="r"/>
    <k n="discovery year" t="s"/>
    <k n="electrical conductivity" t="r"/>
    <k n="electron affinity" t="r"/>
    <k n="electronegativity" t="r"/>
    <k n="image" t="r"/>
    <k n="IUCr space group number" t="r"/>
    <k n="known isotopes" t="r"/>
    <k n="lattice angles" t="r"/>
    <k n="lattice constants" t="r"/>
    <k n="melting point" t="r"/>
    <k n="meteorite abundance" t="r"/>
    <k n="name" t="s"/>
    <k n="number of protons" t="r"/>
    <k n="ocean abundance" t="r"/>
    <k n="period" t="r"/>
    <k n="periodic table location" t="r"/>
    <k n="resistivity" t="r"/>
    <k n="solar abundance" t="r"/>
    <k n="stable isotopes" t="r"/>
    <k n="UniqueName" t="s"/>
    <k n="universe abundance" t="r"/>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density" t="r"/>
    <k n="discoverers" t="r"/>
    <k n="discovery country" t="r"/>
    <k n="discovery year" t="s"/>
    <k n="electronegativity" t="r"/>
    <k n="half life" t="r"/>
    <k n="human abundance" t="r"/>
    <k n="image" t="r"/>
    <k n="IUCr space group number" t="r"/>
    <k n="known isotopes" t="r"/>
    <k n="lattice angles" t="r"/>
    <k n="lattice constants" t="r"/>
    <k n="melting point" t="r"/>
    <k n="name" t="s"/>
    <k n="number of protons"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half life"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stable isotopes" t="r"/>
    <k n="UniqueName" t="s"/>
    <k n="universe abundance" t="r"/>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half life" t="r"/>
    <k n="human abundance" t="r"/>
    <k n="image" t="r"/>
    <k n="IUCr space group number" t="r"/>
    <k n="known isotopes" t="r"/>
    <k n="lattice angles" t="r"/>
    <k n="lattice constants" t="r"/>
    <k n="mass magnetic susceptibility" t="r"/>
    <k n="melting point" t="r"/>
    <k n="molar magnetic susceptibility" t="r"/>
    <k n="name" t="s"/>
    <k n="number of protons" t="r"/>
    <k n="ocean abundance" t="r"/>
    <k n="period" t="r"/>
    <k n="periodic table location" t="r"/>
    <k n="resistivity" t="r"/>
    <k n="UniqueName" t="s"/>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half life"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UniqueName" t="s"/>
    <k n="universe abundance" t="r"/>
    <k n="unstable isotopes" t="r"/>
    <k n="valence" t="r"/>
    <k n="van der Waals radius"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half life"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resistivity"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ical conductivity" t="r"/>
    <k n="electronegativity" t="r"/>
    <k n="half life"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resistivity" t="r"/>
    <k n="solar abundance" t="r"/>
    <k n="UniqueName" t="s"/>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onegativity" t="r"/>
    <k n="half life" t="r"/>
    <k n="human abundance" t="r"/>
    <k n="image" t="r"/>
    <k n="IUCr space group number" t="r"/>
    <k n="known isotopes" t="r"/>
    <k n="lattice angles" t="r"/>
    <k n="lattice constants" t="r"/>
    <k n="mass magnetic susceptibility" t="r"/>
    <k n="melting point" t="r"/>
    <k n="meteorite abundance" t="r"/>
    <k n="molar magnetic susceptibility" t="r"/>
    <k n="name" t="s"/>
    <k n="number of protons" t="r"/>
    <k n="ocean abundance" t="r"/>
    <k n="period" t="r"/>
    <k n="periodic table location" t="r"/>
    <k n="solar abundance" t="r"/>
    <k n="UniqueName" t="s"/>
    <k n="unstable isotopes" t="r"/>
    <k n="valence" t="r"/>
    <k n="volume magnetic susceptibility"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boiling point" t="r"/>
    <k n="CAS number" t="s"/>
    <k n="covalent radius" t="r"/>
    <k n="crust abundance" t="r"/>
    <k n="density" t="r"/>
    <k n="discoverers" t="r"/>
    <k n="discovery country" t="r"/>
    <k n="discovery year" t="s"/>
    <k n="electronegativity" t="r"/>
    <k n="half life"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electronegativity" t="r"/>
    <k n="half life" t="r"/>
    <k n="human abundance" t="r"/>
    <k n="image" t="r"/>
    <k n="IUCr space group number" t="r"/>
    <k n="known isotopes" t="r"/>
    <k n="lattice angles" t="r"/>
    <k n="lattice constants" t="r"/>
    <k n="melting point" t="r"/>
    <k n="meteorite abundance" t="r"/>
    <k n="name" t="s"/>
    <k n="number of protons" t="r"/>
    <k n="ocean abundance"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electronegativity" t="r"/>
    <k n="half life" t="r"/>
    <k n="human abundance" t="r"/>
    <k n="image" t="r"/>
    <k n="known isotopes" t="r"/>
    <k n="melting point" t="r"/>
    <k n="meteorite abundance" t="r"/>
    <k n="name" t="s"/>
    <k n="number of protons" t="r"/>
    <k n="ocean abundance"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tomic mass" t="r"/>
    <k n="atomic number" t="r"/>
    <k n="atomic symbol" t="s"/>
    <k n="block" t="s"/>
    <k n="CAS number" t="s"/>
    <k n="crust abundance" t="r"/>
    <k n="density" t="r"/>
    <k n="discoverers" t="r"/>
    <k n="discovery country" t="r"/>
    <k n="discovery year" t="s"/>
    <k n="group" t="r"/>
    <k n="half life" t="r"/>
    <k n="human abundance" t="r"/>
    <k n="image" t="r"/>
    <k n="known isotopes" t="r"/>
    <k n="melting point" t="r"/>
    <k n="meteorite abundance" t="r"/>
    <k n="name" t="s"/>
    <k n="number of protons" t="r"/>
    <k n="ocean abundance" t="r"/>
    <k n="period" t="r"/>
    <k n="periodic table location" t="r"/>
    <k n="solar abundance" t="r"/>
    <k n="UniqueName" t="s"/>
    <k n="unstable isotopes" t="r"/>
    <k n="valence"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autoignition point" t="r"/>
    <k n="Beilstein number" t="s"/>
    <k n="boiling point" t="r"/>
    <k n="CAS number" t="s"/>
    <k n="critical pressure" t="r"/>
    <k n="critical temperature" t="r"/>
    <k n="density" t="r"/>
    <k n="dielectric constant" t="r"/>
    <k n="dipole moment" t="r"/>
    <k n="DOT hazard class" t="s"/>
    <k n="DOT numbers" t="r"/>
    <k n="edge types" t="r"/>
    <k n="EGEC number" t="s"/>
    <k n="element types" t="r"/>
    <k n="flash point" t="r"/>
    <k n="formal charges" t="r"/>
    <k n="formula string" t="s"/>
    <k n="H‐bond acceptor count" t="r"/>
    <k n="H‐bond donor count" t="r"/>
    <k n="Hill formula string" t="s"/>
    <k n="InChI identifier" t="s"/>
    <k n="isomeric SMILES identifier" t="s"/>
    <k n="isomers" t="r"/>
    <k n="IUPAC name" t="s"/>
    <k n="lower explosive limit" t="r"/>
    <k n="MDL number" t="s"/>
    <k n="mean free path" t="r"/>
    <k n="melting point" t="r"/>
    <k n="molar heat of combustion" t="r"/>
    <k n="molar heat of fusion" t="r"/>
    <k n="molar heat of vaporization" t="r"/>
    <k n="molar mass" t="r"/>
    <k n="molar volume" t="r"/>
    <k n="molecular mass" t="r"/>
    <k n="name" t="s"/>
    <k n="net ionic charge" t="r"/>
    <k n="NFPA fire rating" t="r"/>
    <k n="NFPA health rating" t="r"/>
    <k n="NFPA reactivity rating" t="r"/>
    <k n="non-hydrogen count" t="r"/>
    <k n="non-standard isotope count" t="r"/>
    <k n="phase diagram" t="r"/>
    <k n="pKa" t="r"/>
    <k n="proton affinity" t="r"/>
    <k n="PubChem CID number" t="s"/>
    <k n="refractive index" t="r"/>
    <k n="relative molecular mass" t="r"/>
    <k n="rotatable bond count" t="r"/>
    <k n="RTECS classes" t="r"/>
    <k n="RTECS number" t="s"/>
    <k n="SMILES identifier" t="s"/>
    <k n="speed of light" t="r"/>
    <k n="structure diagram" t="r"/>
    <k n="surface tension" t="r"/>
    <k n="tautomer count" t="r"/>
    <k n="topological polar surface area" t="r"/>
    <k n="UniqueName" t="s"/>
    <k n="upper explosive limit" t="r"/>
    <k n="van der Waals constants" t="r"/>
    <k n="vapor density" t="r"/>
    <k n="vapor pressure" t="r"/>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boiling point" t="r"/>
    <k n="CAS number" t="s"/>
    <k n="critical pressure" t="r"/>
    <k n="critical temperature" t="r"/>
    <k n="density" t="r"/>
    <k n="dielectric constant" t="r"/>
    <k n="DOT hazard class" t="s"/>
    <k n="DOT numbers" t="r"/>
    <k n="edge types" t="r"/>
    <k n="EGEC number" t="s"/>
    <k n="electron affinity" t="r"/>
    <k n="element types" t="r"/>
    <k n="formal charges" t="r"/>
    <k n="formula string" t="s"/>
    <k n="H‐bond acceptor count" t="r"/>
    <k n="H‐bond donor count" t="r"/>
    <k n="Hill formula string" t="s"/>
    <k n="InChI identifier" t="s"/>
    <k n="isomeric SMILES identifier" t="s"/>
    <k n="isomers" t="r"/>
    <k n="IUPAC name" t="s"/>
    <k n="MDL number" t="s"/>
    <k n="mean free path" t="r"/>
    <k n="melting point" t="r"/>
    <k n="molar heat of fusion" t="r"/>
    <k n="molar heat of vaporization" t="r"/>
    <k n="molar mass" t="r"/>
    <k n="molar volume" t="r"/>
    <k n="molecular mass" t="r"/>
    <k n="name" t="s"/>
    <k n="net ionic charge" t="r"/>
    <k n="non-hydrogen count" t="r"/>
    <k n="non-standard isotope count" t="r"/>
    <k n="odor" t="r"/>
    <k n="partition coefficient (XLogP)" t="r"/>
    <k n="phase diagram" t="r"/>
    <k n="proton affinity" t="r"/>
    <k n="PubChem CID number" t="s"/>
    <k n="refractive index" t="r"/>
    <k n="relative molecular mass" t="r"/>
    <k n="rotatable bond count" t="r"/>
    <k n="RTECS classes" t="r"/>
    <k n="RTECS number" t="s"/>
    <k n="SMILES identifier" t="s"/>
    <k n="speed of light" t="r"/>
    <k n="structure diagram" t="r"/>
    <k n="tautomer count" t="r"/>
    <k n="topological polar surface area" t="r"/>
    <k n="UniqueName" t="s"/>
    <k n="van der Waals constants" t="r"/>
    <k n="vapor density" t="r"/>
    <k n="vapor pressure" t="r"/>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CAS number" t="s"/>
    <k n="drug interactions" t="r"/>
    <k n="edge types" t="r"/>
    <k n="element types" t="r"/>
    <k n="formal charges" t="r"/>
    <k n="formula string" t="s"/>
    <k n="H‐bond acceptor count" t="r"/>
    <k n="H‐bond donor count" t="r"/>
    <k n="Hill formula string" t="s"/>
    <k n="InChI identifier" t="s"/>
    <k n="isomeric SMILES identifier" t="s"/>
    <k n="isomers" t="r"/>
    <k n="IUPAC name" t="s"/>
    <k n="molar mass" t="r"/>
    <k n="molecular mass" t="r"/>
    <k n="name" t="s"/>
    <k n="net ionic charge" t="r"/>
    <k n="non-hydrogen count" t="r"/>
    <k n="non-standard isotope count" t="r"/>
    <k n="phase diagram" t="r"/>
    <k n="PubChem CID number" t="s"/>
    <k n="relative molecular mass" t="r"/>
    <k n="rotatable bond count" t="r"/>
    <k n="SMILES identifier" t="s"/>
    <k n="structure diagram" t="r"/>
    <k n="tautomer count" t="r"/>
    <k n="topological polar surface area" t="r"/>
    <k n="UniqueName" t="s"/>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CAS number" t="s"/>
    <k n="drug interactions" t="r"/>
    <k n="edge types" t="r"/>
    <k n="element types" t="r"/>
    <k n="formal charges" t="r"/>
    <k n="formula string" t="s"/>
    <k n="H‐bond acceptor count" t="r"/>
    <k n="H‐bond donor count" t="r"/>
    <k n="Hill formula string" t="s"/>
    <k n="InChI identifier" t="s"/>
    <k n="isomeric SMILES identifier" t="s"/>
    <k n="isomers" t="r"/>
    <k n="IUPAC name" t="s"/>
    <k n="melting point" t="r"/>
    <k n="molar mass" t="r"/>
    <k n="molecular mass" t="r"/>
    <k n="name" t="s"/>
    <k n="net ionic charge" t="r"/>
    <k n="non-hydrogen count" t="r"/>
    <k n="non-standard isotope count" t="r"/>
    <k n="phase diagram" t="r"/>
    <k n="PubChem CID number" t="s"/>
    <k n="relative molecular mass" t="r"/>
    <k n="rotatable bond count" t="r"/>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rug interactions" t="r"/>
    <k n="edge types" t="r"/>
    <k n="element types" t="r"/>
    <k n="EU number" t="s"/>
    <k n="formal charges" t="r"/>
    <k n="formula string" t="s"/>
    <k n="H‐bond acceptor count" t="r"/>
    <k n="H‐bond donor count" t="r"/>
    <k n="Hill formula string" t="s"/>
    <k n="InChI identifier" t="s"/>
    <k n="isomeric SMILES identifier" t="s"/>
    <k n="isomers" t="r"/>
    <k n="IUPAC name" t="s"/>
    <k n="molar mass" t="r"/>
    <k n="molecular mass" t="r"/>
    <k n="name" t="s"/>
    <k n="net ionic charge" t="r"/>
    <k n="non-standard isotope count" t="r"/>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apor pressure" t="r"/>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ensity" t="r"/>
    <k n="edge types" t="r"/>
    <k n="EGEC number" t="s"/>
    <k n="element types" t="r"/>
    <k n="formal charges" t="r"/>
    <k n="formula string" t="s"/>
    <k n="H‐bond acceptor count" t="r"/>
    <k n="H‐bond donor count" t="r"/>
    <k n="Hill formula string" t="s"/>
    <k n="InChI identifier" t="s"/>
    <k n="isomeric SMILES identifier" t="s"/>
    <k n="isomers" t="r"/>
    <k n="IUPAC name" t="s"/>
    <k n="MDL number" t="s"/>
    <k n="melting point" t="r"/>
    <k n="molar mass" t="r"/>
    <k n="molar volume" t="r"/>
    <k n="molecular mass" t="r"/>
    <k n="name" t="s"/>
    <k n="net ionic charge" t="r"/>
    <k n="NFPA fire rating" t="r"/>
    <k n="NFPA health rating" t="r"/>
    <k n="NFPA reactivity rating" t="r"/>
    <k n="non-hydrogen count" t="r"/>
    <k n="non-standard isotope count" t="r"/>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boiling point" t="r"/>
    <k n="CAS number" t="s"/>
    <k n="edge types" t="r"/>
    <k n="element types" t="r"/>
    <k n="EU number" t="s"/>
    <k n="flash point" t="r"/>
    <k n="formal charges" t="r"/>
    <k n="formula string" t="s"/>
    <k n="H‐bond acceptor count" t="r"/>
    <k n="H‐bond donor count" t="r"/>
    <k n="Hill formula string" t="s"/>
    <k n="InChI identifier" t="s"/>
    <k n="isomeric SMILES identifier" t="s"/>
    <k n="isomers" t="r"/>
    <k n="IUPAC name" t="s"/>
    <k n="melting point" t="r"/>
    <k n="molar heat of vaporization" t="r"/>
    <k n="molar mass" t="r"/>
    <k n="molecular mass" t="r"/>
    <k n="name" t="s"/>
    <k n="net ionic charge" t="r"/>
    <k n="non-standard isotope count" t="r"/>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apor pressure" t="r"/>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ensity" t="r"/>
    <k n="DOT hazard class" t="s"/>
    <k n="DOT numbers" t="r"/>
    <k n="drug interactions" t="r"/>
    <k n="edge types" t="r"/>
    <k n="element types" t="r"/>
    <k n="EU number" t="s"/>
    <k n="formal charges" t="r"/>
    <k n="formula string" t="s"/>
    <k n="H‐bond acceptor count" t="r"/>
    <k n="H‐bond donor count" t="r"/>
    <k n="Hill formula string" t="s"/>
    <k n="InChI identifier" t="s"/>
    <k n="isomeric SMILES identifier" t="s"/>
    <k n="isomers" t="r"/>
    <k n="IUPAC name" t="s"/>
    <k n="melting point" t="r"/>
    <k n="molar mass" t="r"/>
    <k n="molar volume" t="r"/>
    <k n="molecular mass" t="r"/>
    <k n="name" t="s"/>
    <k n="net ionic charge" t="r"/>
    <k n="NFPA fire rating" t="r"/>
    <k n="NFPA health rating" t="r"/>
    <k n="NFPA reactivity rating" t="r"/>
    <k n="non-standard isotope count" t="r"/>
    <k n="NSC number" t="s"/>
    <k n="phase diagram" t="r"/>
    <k n="PubChem CID number" t="s"/>
    <k n="relative molecular mass" t="r"/>
    <k n="rotatable bond count" t="r"/>
    <k n="RTECS classes" t="r"/>
    <k n="RTECS number" t="s"/>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rug interactions" t="r"/>
    <k n="edge types" t="r"/>
    <k n="element types" t="r"/>
    <k n="formal charges" t="r"/>
    <k n="formula string" t="s"/>
    <k n="H‐bond acceptor count" t="r"/>
    <k n="H‐bond donor count" t="r"/>
    <k n="Hill formula string" t="s"/>
    <k n="InChI identifier" t="s"/>
    <k n="isomeric SMILES identifier" t="s"/>
    <k n="isomers" t="r"/>
    <k n="IUPAC name" t="s"/>
    <k n="molar mass" t="r"/>
    <k n="molecular mass" t="r"/>
    <k n="name" t="s"/>
    <k n="net ionic charge" t="r"/>
    <k n="non-standard isotope count" t="r"/>
    <k n="NSC number" t="s"/>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ensity" t="r"/>
    <k n="edge types" t="r"/>
    <k n="element types" t="r"/>
    <k n="EU number" t="s"/>
    <k n="formal charges" t="r"/>
    <k n="formula string" t="s"/>
    <k n="H‐bond acceptor count" t="r"/>
    <k n="H‐bond donor count" t="r"/>
    <k n="Hill formula string" t="s"/>
    <k n="InChI identifier" t="s"/>
    <k n="isomeric SMILES identifier" t="s"/>
    <k n="isomers" t="r"/>
    <k n="IUPAC name" t="s"/>
    <k n="melting point" t="r"/>
    <k n="molar mass" t="r"/>
    <k n="molar volume" t="r"/>
    <k n="molecular mass" t="r"/>
    <k n="name" t="s"/>
    <k n="net ionic charge" t="r"/>
    <k n="NFPA fire rating" t="r"/>
    <k n="NFPA health rating" t="r"/>
    <k n="NFPA reactivity rating" t="r"/>
    <k n="non-standard isotope count" t="r"/>
    <k n="NSC number" t="s"/>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apor density" t="r"/>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CAS number" t="s"/>
    <k n="edge types" t="r"/>
    <k n="element types" t="r"/>
    <k n="formal charges" t="r"/>
    <k n="formula string" t="s"/>
    <k n="H‐bond acceptor count" t="r"/>
    <k n="H‐bond donor count" t="r"/>
    <k n="Hill formula string" t="s"/>
    <k n="InChI identifier" t="s"/>
    <k n="isomeric SMILES identifier" t="s"/>
    <k n="isomers" t="r"/>
    <k n="IUPAC name" t="s"/>
    <k n="molar mass" t="r"/>
    <k n="molecular mass" t="r"/>
    <k n="name" t="s"/>
    <k n="net ionic charge" t="r"/>
    <k n="non-hydrogen count" t="r"/>
    <k n="non-standard isotope count" t="r"/>
    <k n="phase diagram" t="r"/>
    <k n="PubChem CID number" t="s"/>
    <k n="relative molecular mass" t="r"/>
    <k n="rotatable bond count" t="r"/>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CAS number" t="s"/>
    <k n="density" t="r"/>
    <k n="drug interactions" t="r"/>
    <k n="edge types" t="r"/>
    <k n="element types" t="r"/>
    <k n="EU number" t="s"/>
    <k n="flash point" t="r"/>
    <k n="formal charges" t="r"/>
    <k n="formula string" t="s"/>
    <k n="H‐bond acceptor count" t="r"/>
    <k n="H‐bond donor count" t="r"/>
    <k n="Hill formula string" t="s"/>
    <k n="InChI identifier" t="s"/>
    <k n="isomeric SMILES identifier" t="s"/>
    <k n="isomers" t="r"/>
    <k n="IUPAC name" t="s"/>
    <k n="melting point" t="r"/>
    <k n="molar mass" t="r"/>
    <k n="molar volume" t="r"/>
    <k n="molecular mass" t="r"/>
    <k n="name" t="s"/>
    <k n="net ionic charge" t="r"/>
    <k n="NFPA fire rating" t="r"/>
    <k n="NFPA health rating" t="r"/>
    <k n="NFPA reactivity rating" t="r"/>
    <k n="non-standard isotope count" t="r"/>
    <k n="NSC number" t="s"/>
    <k n="partition coefficient (XLogP)" t="r"/>
    <k n="phase diagram" t="r"/>
    <k n="PubChem CID number" t="s"/>
    <k n="relative molecular mass" t="r"/>
    <k n="rotatable bond count" t="r"/>
    <k n="RTECS classes" t="r"/>
    <k n="RTECS number" t="s"/>
    <k n="SMILES identifier" t="s"/>
    <k n="structure diagram" t="r"/>
    <k n="tautomer count" t="r"/>
    <k n="topological polar surface area" t="r"/>
    <k n="UniqueName" t="s"/>
    <k n="vertex types" t="r"/>
    <k n="Wolfram Data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boiling point" t="r"/>
    <k n="CAS number" t="s"/>
    <k n="critical pressure" t="r"/>
    <k n="critical temperature" t="r"/>
    <k n="density" t="r"/>
    <k n="dipole moment" t="r"/>
    <k n="DOT hazard class" t="s"/>
    <k n="DOT numbers" t="r"/>
    <k n="edge types" t="r"/>
    <k n="EGEC number" t="s"/>
    <k n="element types" t="r"/>
    <k n="formal charges" t="r"/>
    <k n="formula string" t="s"/>
    <k n="H‐bond acceptor count" t="r"/>
    <k n="H‐bond donor count" t="r"/>
    <k n="Hill formula string" t="s"/>
    <k n="InChI identifier" t="s"/>
    <k n="isomeric SMILES identifier" t="s"/>
    <k n="isomers" t="r"/>
    <k n="IUPAC name" t="s"/>
    <k n="Ka" t="r"/>
    <k n="MDL number" t="s"/>
    <k n="melting point" t="r"/>
    <k n="molar heat of fusion" t="r"/>
    <k n="molar heat of vaporization" t="r"/>
    <k n="molar mass" t="r"/>
    <k n="molar volume" t="r"/>
    <k n="molecular mass" t="r"/>
    <k n="name" t="s"/>
    <k n="net ionic charge" t="r"/>
    <k n="NFPA fire rating" t="r"/>
    <k n="nfpa hazards" t="r"/>
    <k n="NFPA health rating" t="r"/>
    <k n="NFPA reactivity rating" t="r"/>
    <k n="non-hydrogen count" t="r"/>
    <k n="non-standard isotope count" t="r"/>
    <k n="partition coefficient (XLogP)" t="r"/>
    <k n="phase diagram" t="r"/>
    <k n="pKa" t="r"/>
    <k n="proton affinity" t="r"/>
    <k n="PubChem CID number" t="s"/>
    <k n="refractive index" t="r"/>
    <k n="relative molecular mass" t="r"/>
    <k n="rotatable bond count" t="r"/>
    <k n="RTECS classes" t="r"/>
    <k n="RTECS number" t="s"/>
    <k n="SMILES identifier" t="s"/>
    <k n="speed of light" t="r"/>
    <k n="structure diagram" t="r"/>
    <k n="surface tension" t="r"/>
    <k n="tautomer count" t="r"/>
    <k n="topological polar surface area" t="r"/>
    <k n="UniqueName" t="s"/>
    <k n="van der Waals constants" t="r"/>
    <k n="vapor density" t="r"/>
    <k n="vapor pressure" t="r"/>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autoignition point" t="r"/>
    <k n="Beilstein number" t="s"/>
    <k n="boiling point" t="r"/>
    <k n="CAS number" t="s"/>
    <k n="critical pressure" t="r"/>
    <k n="critical temperature" t="r"/>
    <k n="density" t="r"/>
    <k n="dielectric constant" t="r"/>
    <k n="DOT hazard class" t="s"/>
    <k n="DOT numbers" t="r"/>
    <k n="edge types" t="r"/>
    <k n="EGEC number" t="s"/>
    <k n="element types" t="r"/>
    <k n="flash point" t="r"/>
    <k n="formal charges" t="r"/>
    <k n="formula string" t="s"/>
    <k n="H‐bond acceptor count" t="r"/>
    <k n="H‐bond donor count" t="r"/>
    <k n="Hill formula string" t="s"/>
    <k n="InChI identifier" t="s"/>
    <k n="isomeric SMILES identifier" t="s"/>
    <k n="isomers" t="r"/>
    <k n="IUPAC name" t="s"/>
    <k n="lower explosive limit" t="r"/>
    <k n="MDL number" t="s"/>
    <k n="melting point" t="r"/>
    <k n="molar heat of combustion" t="r"/>
    <k n="molar heat of fusion" t="r"/>
    <k n="molar heat of vaporization" t="r"/>
    <k n="molar mass" t="r"/>
    <k n="molar volume" t="r"/>
    <k n="molecular mass" t="r"/>
    <k n="name" t="s"/>
    <k n="net ionic charge" t="r"/>
    <k n="NFPA fire rating" t="r"/>
    <k n="NFPA health rating" t="r"/>
    <k n="NFPA reactivity rating" t="r"/>
    <k n="non-hydrogen count" t="r"/>
    <k n="non-standard isotope count" t="r"/>
    <k n="odor" t="r"/>
    <k n="phase diagram" t="r"/>
    <k n="proton affinity" t="r"/>
    <k n="PubChem CID number" t="s"/>
    <k n="refractive index" t="r"/>
    <k n="relative molecular mass" t="r"/>
    <k n="rotatable bond count" t="r"/>
    <k n="RTECS classes" t="r"/>
    <k n="RTECS number" t="s"/>
    <k n="SMILES identifier" t="s"/>
    <k n="speed of light" t="r"/>
    <k n="structure diagram" t="r"/>
    <k n="surface tension" t="r"/>
    <k n="tautomer count" t="r"/>
    <k n="topological polar surface area" t="r"/>
    <k n="UniqueName" t="s"/>
    <k n="upper explosive limit" t="r"/>
    <k n="van der Waals constants" t="r"/>
    <k n="vapor density" t="r"/>
    <k n="vapor pressure" t="r"/>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eilstein number" t="s"/>
    <k n="boiling point" t="r"/>
    <k n="CAS number" t="s"/>
    <k n="density" t="r"/>
    <k n="dipole moment" t="r"/>
    <k n="EGEC number" t="s"/>
    <k n="electron affinity" t="r"/>
    <k n="element types" t="r"/>
    <k n="formal charges" t="r"/>
    <k n="formula string" t="s"/>
    <k n="H‐bond acceptor count" t="r"/>
    <k n="H‐bond donor count" t="r"/>
    <k n="Hill formula string" t="s"/>
    <k n="InChI identifier" t="s"/>
    <k n="isomeric SMILES identifier" t="s"/>
    <k n="isomers" t="r"/>
    <k n="IUPAC name" t="s"/>
    <k n="MDL number" t="s"/>
    <k n="melting point" t="r"/>
    <k n="molar heat of fusion" t="r"/>
    <k n="molar mass" t="r"/>
    <k n="molar volume" t="r"/>
    <k n="molecular mass" t="r"/>
    <k n="name" t="s"/>
    <k n="net ionic charge" t="r"/>
    <k n="NFPA fire rating" t="r"/>
    <k n="NFPA health rating" t="r"/>
    <k n="NFPA reactivity rating" t="r"/>
    <k n="non-hydrogen count" t="r"/>
    <k n="non-standard isotope count" t="r"/>
    <k n="odor" t="r"/>
    <k n="phase diagram" t="r"/>
    <k n="PubChem CID number" t="s"/>
    <k n="relative molecular mass" t="r"/>
    <k n="rotatable bond count" t="r"/>
    <k n="RTECS classes" t="r"/>
    <k n="RTECS number" t="s"/>
    <k n="SMILES identifier" t="s"/>
    <k n="structure diagram" t="r"/>
    <k n="tautomer count" t="r"/>
    <k n="topological polar surface area" t="r"/>
    <k n="UniqueName" t="s"/>
    <k n="vapor pressure" t="r"/>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CAS number" t="s"/>
    <k n="density" t="r"/>
    <k n="DOT hazard class" t="s"/>
    <k n="DOT numbers" t="r"/>
    <k n="edge types" t="r"/>
    <k n="element types" t="r"/>
    <k n="EU number" t="s"/>
    <k n="formal charges" t="r"/>
    <k n="formula string" t="s"/>
    <k n="gmelin number" t="s"/>
    <k n="H‐bond acceptor count" t="r"/>
    <k n="H‐bond donor count" t="r"/>
    <k n="Hill formula string" t="s"/>
    <k n="isomeric SMILES identifier" t="s"/>
    <k n="isomers" t="r"/>
    <k n="IUPAC name" t="s"/>
    <k n="melting point" t="r"/>
    <k n="molar heat of fusion" t="r"/>
    <k n="molar mass" t="r"/>
    <k n="molar volume" t="r"/>
    <k n="molecular mass" t="r"/>
    <k n="name" t="s"/>
    <k n="net ionic charge" t="r"/>
    <k n="non-standard isotope count" t="r"/>
    <k n="phase diagram" t="r"/>
    <k n="PubChem CID number" t="s"/>
    <k n="relative molecular mass" t="r"/>
    <k n="rotatable bond count" t="r"/>
    <k n="SMILES identifier" t="s"/>
    <k n="structure diagram" t="r"/>
    <k n="UniqueName" t="s"/>
    <k n="vertex types" t="r"/>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3d structure" t="r"/>
    <k n="alternate names" t="r"/>
    <k n="boiling point" t="r"/>
    <k n="CAS number" t="s"/>
    <k n="critical pressure" t="r"/>
    <k n="critical temperature" t="r"/>
    <k n="density" t="r"/>
    <k n="dielectric constant" t="r"/>
    <k n="dipole moment" t="r"/>
    <k n="edge types" t="r"/>
    <k n="EGEC number" t="s"/>
    <k n="element types" t="r"/>
    <k n="formal charges" t="r"/>
    <k n="formula string" t="s"/>
    <k n="H‐bond acceptor count" t="r"/>
    <k n="H‐bond donor count" t="r"/>
    <k n="Hill formula string" t="s"/>
    <k n="InChI identifier" t="s"/>
    <k n="isomeric SMILES identifier" t="s"/>
    <k n="isomers" t="r"/>
    <k n="IUPAC name" t="s"/>
    <k n="Ka" t="r"/>
    <k n="MDL number" t="s"/>
    <k n="melting point" t="r"/>
    <k n="molar heat of fusion" t="r"/>
    <k n="molar heat of vaporization" t="r"/>
    <k n="molar mass" t="r"/>
    <k n="molar thermal conductivity" t="r"/>
    <k n="molar volume" t="r"/>
    <k n="molecular mass" t="r"/>
    <k n="name" t="s"/>
    <k n="net ionic charge" t="r"/>
    <k n="non-hydrogen count" t="r"/>
    <k n="non-standard isotope count" t="r"/>
    <k n="odor" t="r"/>
    <k n="pH" t="r"/>
    <k n="phase diagram" t="r"/>
    <k n="pKa" t="r"/>
    <k n="proton affinity" t="r"/>
    <k n="PubChem CID number" t="s"/>
    <k n="refractive index" t="r"/>
    <k n="relative molecular mass" t="r"/>
    <k n="rotatable bond count" t="r"/>
    <k n="RTECS classes" t="r"/>
    <k n="RTECS number" t="s"/>
    <k n="SMILES identifier" t="s"/>
    <k n="speed of light" t="r"/>
    <k n="structure diagram" t="r"/>
    <k n="surface tension" t="r"/>
    <k n="tautomer count" t="r"/>
    <k n="topological polar surface area" t="r"/>
    <k n="UniqueName" t="s"/>
    <k n="van der Waals constants" t="r"/>
    <k n="vapor pressure" t="r"/>
    <k n="vertex types" t="r"/>
    <k n="Wolfram Language entity type" t="s"/>
  </s>
</rvStructures>
</file>

<file path=xl/richData/rdsupportingpropertybag.xml><?xml version="1.0" encoding="utf-8"?>
<supportingPropertyBags xmlns="http://schemas.microsoft.com/office/spreadsheetml/2017/richdata2">
  <spbArrays count="138">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1">
      <v t="s">name</v>
    </a>
    <a count="8">
      <v t="s">atomic symbol</v>
      <v t="s">atomic number</v>
      <v t="s">atomic mass</v>
      <v t="s">half life</v>
      <v t="s">density</v>
      <v t="s">melting point</v>
      <v t="s">boiling point</v>
      <v t="s">wikipedia summary text</v>
    </a>
    <a count="1">
      <v t="s">image</v>
    </a>
    <a count="3">
      <v t="s">atomic radius</v>
      <v t="s">covalent radius</v>
      <v t="s">van der Waals radius</v>
    </a>
    <a count="3">
      <v t="s">block</v>
      <v t="s">group</v>
      <v t="s">period</v>
    </a>
    <a count="1">
      <v t="s">periodic table location</v>
    </a>
    <a count="3">
      <v t="s">stable isotopes</v>
      <v t="s">unstable isotopes</v>
      <v t="s">known isotopes</v>
    </a>
    <a count="5">
      <v t="s">valence</v>
      <v t="s">electronegativity</v>
      <v t="s">electron affinity</v>
      <v t="s">number of protons</v>
      <v t="s">CAS number</v>
    </a>
    <a count="3">
      <v t="s">discovery year</v>
      <v t="s">discovery country</v>
      <v t="s">discoverers</v>
    </a>
    <a count="6">
      <v t="s">universe abundance</v>
      <v t="s">solar abundance</v>
      <v t="s">meteorite abundance</v>
      <v t="s">crust abundance</v>
      <v t="s">ocean abundance</v>
      <v t="s">human abundance</v>
    </a>
    <a count="3">
      <v t="s">lattice angles</v>
      <v t="s">lattice constants</v>
      <v t="s">IUCr space group number</v>
    </a>
    <a count="5">
      <v t="s">resistivity</v>
      <v t="s">electrical conductivity</v>
      <v t="s">volume magnetic susceptibility</v>
      <v t="s">mass magnetic susceptibility</v>
      <v t="s">molar magnetic susceptibility</v>
    </a>
    <a count="12">
      <v t="spb">12</v>
      <v t="spb">13</v>
      <v t="spb">14</v>
      <v t="spb">15</v>
      <v t="spb">16</v>
      <v t="spb">17</v>
      <v t="spb">18</v>
      <v t="spb">19</v>
      <v t="spb">20</v>
      <v t="spb">21</v>
      <v t="spb">22</v>
      <v t="spb">23</v>
    </a>
    <a count="24">
      <v t="s">_ViewInfo</v>
      <v t="s">%EntityServiceId</v>
      <v t="s">%IsRefreshable</v>
      <v t="s">%EntityCulture</v>
      <v t="s">%EntityId</v>
      <v t="s">_Icon</v>
      <v t="s">_Provider</v>
      <v t="s">_Attribution</v>
      <v t="s">date of birth</v>
      <v t="s">place of birth</v>
      <v t="s">date of death</v>
      <v t="s">place of death</v>
      <v t="s">full name</v>
      <v t="s">occupation</v>
      <v t="s">parents</v>
      <v t="s">image</v>
      <v t="s">_Format</v>
      <v t="s">wikipedia summary text</v>
      <v t="s">_Display</v>
      <v t="s">name</v>
      <v t="s">_Flags</v>
      <v t="s">UniqueName</v>
      <v t="s">_DisplayString</v>
      <v t="s">Wolfram Language entity type</v>
    </a>
    <a count="7">
      <v t="s">full name</v>
      <v t="s">date of birth</v>
      <v t="s">place of birth</v>
      <v t="s">date of death</v>
      <v t="s">place of death</v>
      <v t="s">occupation</v>
      <v t="s">wikipedia summary text</v>
    </a>
    <a count="2">
      <v t="s">height</v>
      <v t="s">weight</v>
    </a>
    <a count="4">
      <v t="s">parents</v>
      <v t="s">siblings</v>
      <v t="s">spouses</v>
      <v t="s">children</v>
    </a>
    <a count="8">
      <v t="s">space missions</v>
      <v t="s">astronomical discoveries</v>
      <v t="s">notable books</v>
      <v t="s">notable artworks</v>
      <v t="s">notable film appearances</v>
      <v t="s">notable film direction credits</v>
      <v t="s">notable film production credits</v>
      <v t="s">notable film writing credits</v>
    </a>
    <a count="1">
      <v t="s">net worth</v>
    </a>
    <a count="7">
      <v t="spb">12</v>
      <v t="spb">36</v>
      <v t="spb">14</v>
      <v t="spb">37</v>
      <v t="spb">38</v>
      <v t="spb">39</v>
      <v t="spb">40</v>
    </a>
    <a count="91">
      <v t="s">_ViewInfo</v>
      <v t="s">%EntityServiceId</v>
      <v t="s">%IsRefreshable</v>
      <v t="s">%EntityCulture</v>
      <v t="s">%EntityId</v>
      <v t="s">_Icon</v>
      <v t="s">_Provider</v>
      <v t="s">regions</v>
      <v t="s">alternate names</v>
      <v t="s">_Attribution</v>
      <v t="s">_SubLabel</v>
      <v t="s">annual births</v>
      <v t="s">annual deaths</v>
      <v t="s">annual‐crop land fraction</v>
      <v t="s">total area</v>
      <v t="s">bordering countries/regions</v>
      <v t="s">calling code</v>
      <v t="s">capital city</v>
      <v t="s">coastline length</v>
      <v t="s">country code</v>
      <v t="s">dependencies</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Language entity type</v>
    </a>
    <a count="10">
      <v t="s">full name</v>
      <v t="s">alternate names</v>
      <v t="s">nationality name</v>
      <v t="s">ISO name</v>
      <v t="s">country code</v>
      <v t="s">internet code</v>
      <v t="s">UN code</v>
      <v t="s">UN number</v>
      <v t="s">calling code</v>
      <v t="s">license plate code</v>
    </a>
    <a count="12">
      <v t="s">capital city</v>
      <v t="s">largest cities</v>
      <v t="s">bordering countries/regions</v>
      <v t="s">dependencies</v>
      <v t="s">regions</v>
      <v t="s">total area</v>
      <v t="s">land area</v>
      <v t="s">annual‐crop land fraction</v>
      <v t="s">natural resources</v>
      <v t="s">coastline length</v>
      <v t="s">time zones</v>
      <v t="s">wikipedia summary text</v>
    </a>
    <a count="7">
      <v t="s">population</v>
      <v t="s">population density</v>
      <v t="s">population growth</v>
      <v t="s">life expectancy</v>
      <v t="s">annual births</v>
      <v t="s">annual deaths</v>
      <v t="s">median age</v>
    </a>
    <a count="7">
      <v t="s">GDP</v>
      <v t="s">GDP at parity</v>
      <v t="s">real GDP</v>
      <v t="s">GDP per capita</v>
      <v t="s">GDP real growth</v>
      <v t="s">Gini index</v>
      <v t="s">consumer price inflation</v>
    </a>
    <a count="7">
      <v t="s">unemployment rate</v>
      <v t="s">long‐term unemployment rate</v>
      <v t="s">labor force</v>
      <v t="s">employment in agriculture</v>
      <v t="s">employment in industry</v>
      <v t="s">employment in services</v>
      <v t="s">employment</v>
    </a>
    <a count="4">
      <v t="s">language fractions</v>
      <v t="s">ethnic mix</v>
      <v t="s">religions</v>
      <v t="s">literacy rate</v>
    </a>
    <a count="8">
      <v t="s">internet usage</v>
      <v t="s">mobile cellular subscriptions</v>
      <v t="s">telephone lines</v>
      <v t="s">fixed broadband internet subscribers</v>
      <v t="s">average broadband upload rate</v>
      <v t="s">average broadband download rate</v>
      <v t="s">secure internet servers</v>
      <v t="s">IP addresses</v>
    </a>
    <a count="2">
      <v t="s">total vehicles in use</v>
      <v t="s">total road length</v>
    </a>
    <a count="9">
      <v t="s">literacy rate</v>
      <v t="s">primary school students</v>
      <v t="s">secondary school students</v>
      <v t="s">tertiary school students</v>
      <v t="s">total students</v>
      <v t="s">total teachers</v>
      <v t="s">primary school student-teacher ratio</v>
      <v t="s">secondary school student-teacher ratio</v>
      <v t="s">public education spending, percent of GDP</v>
    </a>
    <a count="3">
      <v t="s">health spending per capita</v>
      <v t="s">physicians per capita</v>
      <v t="s">hospital beds</v>
    </a>
    <a count="4">
      <v t="s">Human Development Index, health</v>
      <v t="s">Human Development Index, education</v>
      <v t="s">Human Development Index, living standards</v>
      <v t="s">Human Development Index, total</v>
    </a>
    <a count="1">
      <v t="s">flag</v>
    </a>
    <a count="1">
      <v t="s">location map</v>
    </a>
    <a count="14">
      <v t="spb">12</v>
      <v t="spb">51</v>
      <v t="spb">52</v>
      <v t="spb">53</v>
      <v t="spb">54</v>
      <v t="spb">55</v>
      <v t="spb">56</v>
      <v t="spb">57</v>
      <v t="spb">58</v>
      <v t="spb">59</v>
      <v t="spb">60</v>
      <v t="spb">61</v>
      <v t="spb">62</v>
      <v t="spb">63</v>
    </a>
    <a count="6">
      <v t="s">_Display</v>
      <v t="s">Name</v>
      <v t="s">_Format</v>
      <v t="s">_DisplayString</v>
      <v t="s">ethnic group</v>
      <v t="s">fraction</v>
    </a>
    <a count="6">
      <v t="s">_Display</v>
      <v t="s">Name</v>
      <v t="s">_Format</v>
      <v t="s">_DisplayString</v>
      <v t="s">language</v>
      <v t="s">fraction</v>
    </a>
    <a count="6">
      <v t="s">_Display</v>
      <v t="s">Name</v>
      <v t="s">_Format</v>
      <v t="s">_DisplayString</v>
      <v t="s">religion</v>
      <v t="s">fraction</v>
    </a>
    <a count="7">
      <v t="s">_Display</v>
      <v t="s">Name</v>
      <v t="s">_Format</v>
      <v t="s">_DisplayString</v>
      <v t="s">country/region</v>
      <v t="s">_SubLabel</v>
      <v t="s">length</v>
    </a>
    <a count="50">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group</v>
      <v t="s">known isotopes</v>
      <v t="s">lattice angles</v>
      <v t="s">lattice constants</v>
      <v t="s">mass magnetic susceptibility</v>
      <v t="s">molar magnetic susceptibility</v>
      <v t="s">ocean abundance</v>
      <v t="s">period</v>
      <v t="s">number of protons</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86">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internet code</v>
      <v t="s">average broadband download rate</v>
      <v t="s">average broadband upload rate</v>
      <v t="s">internet usage</v>
      <v t="s">IP addresses</v>
      <v t="s">ISO name</v>
      <v t="s">labor force</v>
      <v t="s">land area</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88">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Language entity type</v>
    </a>
    <a count="90">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dependencies</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88">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89">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89">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Language entity type</v>
    </a>
    <a count="88">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89">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dependencies</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Language entity type</v>
    </a>
    <a count="56">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5">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24">
      <v t="s">_ViewInfo</v>
      <v t="s">%EntityServiceId</v>
      <v t="s">%IsRefreshable</v>
      <v t="s">%EntityCulture</v>
      <v t="s">%EntityId</v>
      <v t="s">_Icon</v>
      <v t="s">_Provider</v>
      <v t="s">_Attribution</v>
      <v t="s">date of birth</v>
      <v t="s">place of birth</v>
      <v t="s">date of death</v>
      <v t="s">place of death</v>
      <v t="s">full name</v>
      <v t="s">occupation</v>
      <v t="s">siblings</v>
      <v t="s">image</v>
      <v t="s">_Format</v>
      <v t="s">_Flags</v>
      <v t="s">wikipedia summary text</v>
      <v t="s">_Display</v>
      <v t="s">name</v>
      <v t="s">UniqueName</v>
      <v t="s">_DisplayString</v>
      <v t="s">Wolfram Data Type</v>
    </a>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van der Waals radius</v>
      <v t="s">volume magnetic susceptibility</v>
      <v t="s">atomic symbol</v>
      <v t="s">density</v>
      <v t="s">image</v>
      <v t="s">_Format</v>
      <v t="s">wikipedia summary text</v>
      <v t="s">periodic table location</v>
      <v t="s">_Display</v>
      <v t="s">name</v>
      <v t="s">_Flags</v>
      <v t="s">UniqueName</v>
      <v t="s">_DisplayString</v>
      <v t="s">Wolfram Language entity type</v>
    </a>
    <a count="23">
      <v t="s">_ViewInfo</v>
      <v t="s">%EntityServiceId</v>
      <v t="s">%IsRefreshable</v>
      <v t="s">%EntityCulture</v>
      <v t="s">%EntityId</v>
      <v t="s">_Icon</v>
      <v t="s">_Provider</v>
      <v t="s">_Attribution</v>
      <v t="s">date of birth</v>
      <v t="s">place of birth</v>
      <v t="s">date of death</v>
      <v t="s">full name</v>
      <v t="s">occupation</v>
      <v t="s">spouses</v>
      <v t="s">image</v>
      <v t="s">_Format</v>
      <v t="s">_Flags</v>
      <v t="s">wikipedia summary text</v>
      <v t="s">_Display</v>
      <v t="s">name</v>
      <v t="s">UniqueName</v>
      <v t="s">_DisplayString</v>
      <v t="s">Wolfram Language entity type</v>
    </a>
    <a count="24">
      <v t="s">_ViewInfo</v>
      <v t="s">%EntityServiceId</v>
      <v t="s">%IsRefreshable</v>
      <v t="s">%EntityCulture</v>
      <v t="s">%EntityId</v>
      <v t="s">_Icon</v>
      <v t="s">_Provider</v>
      <v t="s">_Attribution</v>
      <v t="s">date of birth</v>
      <v t="s">date of death</v>
      <v t="s">place of death</v>
      <v t="s">full name</v>
      <v t="s">occupation</v>
      <v t="s">siblings</v>
      <v t="s">spouses</v>
      <v t="s">image</v>
      <v t="s">_Format</v>
      <v t="s">wikipedia summary text</v>
      <v t="s">_Display</v>
      <v t="s">name</v>
      <v t="s">_Flags</v>
      <v t="s">UniqueName</v>
      <v t="s">_DisplayString</v>
      <v t="s">Wolfram Language entity type</v>
    </a>
    <a count="51">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electronegativity</v>
      <v t="s">group</v>
      <v t="s">human abundance</v>
      <v t="s">known isotopes</v>
      <v t="s">lattice angles</v>
      <v t="s">lattice constants</v>
      <v t="s">melting point</v>
      <v t="s">meteorite abundance</v>
      <v t="s">ocean abundance</v>
      <v t="s">period</v>
      <v t="s">number of protons</v>
      <v t="s">solar abundance</v>
      <v t="s">IUCr space group number</v>
      <v t="s">stable isotopes</v>
      <v t="s">universe abundance</v>
      <v t="s">unstable isotopes</v>
      <v t="s">valence</v>
      <v t="s">van der Waals radius</v>
      <v t="s">atomic symbol</v>
      <v t="s">density</v>
      <v t="s">discoverers</v>
      <v t="s">image</v>
      <v t="s">_Format</v>
      <v t="s">wikipedia summary text</v>
      <v t="s">periodic table location</v>
      <v t="s">_Display</v>
      <v t="s">name</v>
      <v t="s">_Flags</v>
      <v t="s">UniqueName</v>
      <v t="s">_DisplayString</v>
      <v t="s">Wolfram Language entity type</v>
    </a>
    <a count="23">
      <v t="s">_ViewInfo</v>
      <v t="s">%EntityServiceId</v>
      <v t="s">%IsRefreshable</v>
      <v t="s">%EntityCulture</v>
      <v t="s">%EntityId</v>
      <v t="s">_Icon</v>
      <v t="s">_Provider</v>
      <v t="s">_Attribution</v>
      <v t="s">date of birth</v>
      <v t="s">place of birth</v>
      <v t="s">date of death</v>
      <v t="s">place of death</v>
      <v t="s">full name</v>
      <v t="s">occupation</v>
      <v t="s">image</v>
      <v t="s">_Format</v>
      <v t="s">wikipedia summary text</v>
      <v t="s">_Display</v>
      <v t="s">name</v>
      <v t="s">_Flags</v>
      <v t="s">UniqueName</v>
      <v t="s">_DisplayString</v>
      <v t="s">Wolfram Language entity type</v>
    </a>
    <a count="51">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group</v>
      <v t="s">known isotopes</v>
      <v t="s">lattice angles</v>
      <v t="s">lattice constants</v>
      <v t="s">mass magnetic susceptibility</v>
      <v t="s">melting point</v>
      <v t="s">molar magnetic susceptibility</v>
      <v t="s">ocean abundance</v>
      <v t="s">period</v>
      <v t="s">number of protons</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91">
      <v t="s">_ViewInfo</v>
      <v t="s">%EntityServiceId</v>
      <v t="s">%IsRefreshable</v>
      <v t="s">%EntityCulture</v>
      <v t="s">%EntityId</v>
      <v t="s">_Icon</v>
      <v t="s">_Provider</v>
      <v t="s">regions</v>
      <v t="s">alternate names</v>
      <v t="s">_Attribution</v>
      <v t="s">_SubLabel</v>
      <v t="s">annual births</v>
      <v t="s">annual deaths</v>
      <v t="s">annual‐crop land fraction</v>
      <v t="s">total area</v>
      <v t="s">bordering countries/regions</v>
      <v t="s">calling code</v>
      <v t="s">capital city</v>
      <v t="s">coastline length</v>
      <v t="s">country code</v>
      <v t="s">dependencies</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50">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human abundance</v>
      <v t="s">known isotopes</v>
      <v t="s">lattice angles</v>
      <v t="s">lattice constants</v>
      <v t="s">melting point</v>
      <v t="s">meteorite abundance</v>
      <v t="s">ocean abundance</v>
      <v t="s">period</v>
      <v t="s">number of protons</v>
      <v t="s">resistivity</v>
      <v t="s">solar abundance</v>
      <v t="s">IUCr space group number</v>
      <v t="s">stable isotopes</v>
      <v t="s">universe abundance</v>
      <v t="s">unstable isotopes</v>
      <v t="s">valence</v>
      <v t="s">atomic symbol</v>
      <v t="s">density</v>
      <v t="s">image</v>
      <v t="s">_Format</v>
      <v t="s">wikipedia summary text</v>
      <v t="s">periodic table location</v>
      <v t="s">_Display</v>
      <v t="s">name</v>
      <v t="s">_Flags</v>
      <v t="s">UniqueName</v>
      <v t="s">_DisplayString</v>
      <v t="s">Wolfram Language entity type</v>
    </a>
    <a count="52">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melting point</v>
      <v t="s">meteorite abundance</v>
      <v t="s">ocean abundance</v>
      <v t="s">period</v>
      <v t="s">number of protons</v>
      <v t="s">resistivity</v>
      <v t="s">solar abundance</v>
      <v t="s">IUCr space group number</v>
      <v t="s">stable isotopes</v>
      <v t="s">universe abundance</v>
      <v t="s">unstable isotopes</v>
      <v t="s">valence</v>
      <v t="s">atomic symbol</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melting point</v>
      <v t="s">meteorite abundance</v>
      <v t="s">ocean abundance</v>
      <v t="s">period</v>
      <v t="s">number of protons</v>
      <v t="s">resistivity</v>
      <v t="s">solar abundance</v>
      <v t="s">IUCr space group number</v>
      <v t="s">stable isotopes</v>
      <v t="s">universe abundance</v>
      <v t="s">unstable isotopes</v>
      <v t="s">valence</v>
      <v t="s">van der Waals radius</v>
      <v t="s">atomic symbol</v>
      <v t="s">density</v>
      <v t="s">discoverers</v>
      <v t="s">image</v>
      <v t="s">_Format</v>
      <v t="s">wikipedia summary text</v>
      <v t="s">periodic table location</v>
      <v t="s">_Display</v>
      <v t="s">name</v>
      <v t="s">_Flags</v>
      <v t="s">UniqueName</v>
      <v t="s">_DisplayString</v>
      <v t="s">Wolfram Language entity type</v>
    </a>
    <a count="55">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5">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1">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electron affinity</v>
      <v t="s">electronegativity</v>
      <v t="s">group</v>
      <v t="s">known isotopes</v>
      <v t="s">lattice angles</v>
      <v t="s">lattice constants</v>
      <v t="s">mass magnetic susceptibility</v>
      <v t="s">melting point</v>
      <v t="s">molar magnetic susceptibility</v>
      <v t="s">ocean abundance</v>
      <v t="s">period</v>
      <v t="s">number of protons</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unstable isotopes</v>
      <v t="s">valence</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4">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period</v>
      <v t="s">number of protons</v>
      <v t="s">resistivity</v>
      <v t="s">solar abundance</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van der Waals radius</v>
      <v t="s">volume magnetic susceptibility</v>
      <v t="s">atomic symbol</v>
      <v t="s">density</v>
      <v t="s">image</v>
      <v t="s">_Format</v>
      <v t="s">wikipedia summary text</v>
      <v t="s">periodic table location</v>
      <v t="s">_Display</v>
      <v t="s">name</v>
      <v t="s">_Flags</v>
      <v t="s">UniqueName</v>
      <v t="s">_DisplayString</v>
      <v t="s">Wolfram Language entity type</v>
    </a>
    <a count="52">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period</v>
      <v t="s">number of protons</v>
      <v t="s">resistivity</v>
      <v t="s">IUCr space group number</v>
      <v t="s">stable isotopes</v>
      <v t="s">universe abundance</v>
      <v t="s">unstable isotopes</v>
      <v t="s">valence</v>
      <v t="s">van der Waals radius</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87">
      <v t="s">_ViewInfo</v>
      <v t="s">%EntityServiceId</v>
      <v t="s">%IsRefreshable</v>
      <v t="s">%EntityCulture</v>
      <v t="s">%EntityId</v>
      <v t="s">_Icon</v>
      <v t="s">_Provider</v>
      <v t="s">regions</v>
      <v t="s">_Attribution</v>
      <v t="s">_SubLabel</v>
      <v t="s">annual births</v>
      <v t="s">annual deaths</v>
      <v t="s">annual‐crop land fraction</v>
      <v t="s">total area</v>
      <v t="s">bordering countries/regions</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shared border lengths</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52">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year</v>
      <v t="s">electrical conductivity</v>
      <v t="s">electron affinity</v>
      <v t="s">electronegativity</v>
      <v t="s">group</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universe abundance</v>
      <v t="s">unstable isotopes</v>
      <v t="s">valence</v>
      <v t="s">volume magnetic susceptibility</v>
      <v t="s">atomic symbol</v>
      <v t="s">half life</v>
      <v t="s">density</v>
      <v t="s">image</v>
      <v t="s">_Format</v>
      <v t="s">wikipedia summary text</v>
      <v t="s">periodic table location</v>
      <v t="s">_Display</v>
      <v t="s">name</v>
      <v t="s">_Flags</v>
      <v t="s">UniqueName</v>
      <v t="s">_DisplayString</v>
      <v t="s">Wolfram Language entity type</v>
    </a>
    <a count="48">
      <v t="s">_ViewInfo</v>
      <v t="s">%EntityServiceId</v>
      <v t="s">%IsRefreshable</v>
      <v t="s">%EntityCulture</v>
      <v t="s">%EntityId</v>
      <v t="s">_Icon</v>
      <v t="s">_Provider</v>
      <v t="s">_Attribution</v>
      <v t="s">_SubLabel</v>
      <v t="s">atomic mass</v>
      <v t="s">atomic number</v>
      <v t="s">atomic radius</v>
      <v t="s">block</v>
      <v t="s">boiling point</v>
      <v t="s">CAS number</v>
      <v t="s">covalent radius</v>
      <v t="s">discovery country</v>
      <v t="s">discovery year</v>
      <v t="s">electrical conductivity</v>
      <v t="s">electron affinity</v>
      <v t="s">electronegativity</v>
      <v t="s">group</v>
      <v t="s">human abundance</v>
      <v t="s">known isotopes</v>
      <v t="s">lattice angles</v>
      <v t="s">lattice constants</v>
      <v t="s">melting point</v>
      <v t="s">ocean abundance</v>
      <v t="s">period</v>
      <v t="s">number of protons</v>
      <v t="s">resistivity</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4">
      <v t="s">_ViewInfo</v>
      <v t="s">%EntityServiceId</v>
      <v t="s">%IsRefreshable</v>
      <v t="s">%EntityCulture</v>
      <v t="s">%EntityId</v>
      <v t="s">_Icon</v>
      <v t="s">_Provider</v>
      <v t="s">_Attribution</v>
      <v t="s">_SubLabel</v>
      <v t="s">atomic mass</v>
      <v t="s">atomic number</v>
      <v t="s">atomic radius</v>
      <v t="s">block</v>
      <v t="s">CAS number</v>
      <v t="s">covalent radius</v>
      <v t="s">crust abundance</v>
      <v t="s">discovery country</v>
      <v t="s">discovery year</v>
      <v t="s">electron affinity</v>
      <v t="s">electronegativity</v>
      <v t="s">group</v>
      <v t="s">human abundance</v>
      <v t="s">known isotopes</v>
      <v t="s">melting point</v>
      <v t="s">meteorite abundance</v>
      <v t="s">ocean abundance</v>
      <v t="s">period</v>
      <v t="s">number of protons</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1">
      <v t="s">_ViewInfo</v>
      <v t="s">%EntityServiceId</v>
      <v t="s">%IsRefreshable</v>
      <v t="s">%EntityCulture</v>
      <v t="s">%EntityId</v>
      <v t="s">_Icon</v>
      <v t="s">_Provider</v>
      <v t="s">_Attribution</v>
      <v t="s">_SubLabel</v>
      <v t="s">atomic mass</v>
      <v t="s">atomic number</v>
      <v t="s">atomic radius</v>
      <v t="s">block</v>
      <v t="s">boiling point</v>
      <v t="s">CAS number</v>
      <v t="s">covalent radius</v>
      <v t="s">discovery country</v>
      <v t="s">discovery year</v>
      <v t="s">electron affinity</v>
      <v t="s">group</v>
      <v t="s">known isotopes</v>
      <v t="s">melting point</v>
      <v t="s">ocean abundance</v>
      <v t="s">period</v>
      <v t="s">number of protons</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38">
      <v t="s">_ViewInfo</v>
      <v t="s">%EntityServiceId</v>
      <v t="s">%IsRefreshable</v>
      <v t="s">%EntityCulture</v>
      <v t="s">%EntityId</v>
      <v t="s">_Icon</v>
      <v t="s">_Provider</v>
      <v t="s">_Attribution</v>
      <v t="s">_SubLabel</v>
      <v t="s">atomic mass</v>
      <v t="s">atomic number</v>
      <v t="s">block</v>
      <v t="s">CAS number</v>
      <v t="s">covalent radius</v>
      <v t="s">discovery country</v>
      <v t="s">discovery year</v>
      <v t="s">electronegativity</v>
      <v t="s">group</v>
      <v t="s">human abundance</v>
      <v t="s">known isotopes</v>
      <v t="s">period</v>
      <v t="s">number of protons</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7">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group</v>
      <v t="s">human abundance</v>
      <v t="s">known isotopes</v>
      <v t="s">lattice angles</v>
      <v t="s">lattice constants</v>
      <v t="s">melting point</v>
      <v t="s">ocean abundance</v>
      <v t="s">period</v>
      <v t="s">number of protons</v>
      <v t="s">resistivity</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0">
      <v t="s">_ViewInfo</v>
      <v t="s">%EntityServiceId</v>
      <v t="s">%IsRefreshable</v>
      <v t="s">%EntityCulture</v>
      <v t="s">%EntityId</v>
      <v t="s">_Icon</v>
      <v t="s">_Provider</v>
      <v t="s">_Attribution</v>
      <v t="s">_SubLabel</v>
      <v t="s">atomic mass</v>
      <v t="s">atomic number</v>
      <v t="s">block</v>
      <v t="s">CAS number</v>
      <v t="s">crust abundance</v>
      <v t="s">discovery country</v>
      <v t="s">discovery year</v>
      <v t="s">group</v>
      <v t="s">human abundance</v>
      <v t="s">known isotopes</v>
      <v t="s">meteorite abundance</v>
      <v t="s">ocean abundance</v>
      <v t="s">period</v>
      <v t="s">number of protons</v>
      <v t="s">solar abundance</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39">
      <v t="s">_ViewInfo</v>
      <v t="s">%EntityServiceId</v>
      <v t="s">%IsRefreshable</v>
      <v t="s">%EntityCulture</v>
      <v t="s">%EntityId</v>
      <v t="s">_Icon</v>
      <v t="s">_Provider</v>
      <v t="s">_Attribution</v>
      <v t="s">_SubLabel</v>
      <v t="s">atomic mass</v>
      <v t="s">atomic number</v>
      <v t="s">block</v>
      <v t="s">CAS number</v>
      <v t="s">crust abundance</v>
      <v t="s">discovery country</v>
      <v t="s">discovery year</v>
      <v t="s">group</v>
      <v t="s">human abundance</v>
      <v t="s">known isotopes</v>
      <v t="s">meteorite abundance</v>
      <v t="s">ocean abundance</v>
      <v t="s">period</v>
      <v t="s">number of protons</v>
      <v t="s">solar abundance</v>
      <v t="s">unstable isotopes</v>
      <v t="s">atomic symbol</v>
      <v t="s">half life</v>
      <v t="s">density</v>
      <v t="s">discoverers</v>
      <v t="s">image</v>
      <v t="s">_Format</v>
      <v t="s">wikipedia summary text</v>
      <v t="s">periodic table location</v>
      <v t="s">_Display</v>
      <v t="s">name</v>
      <v t="s">_Flags</v>
      <v t="s">UniqueName</v>
      <v t="s">_DisplayString</v>
      <v t="s">Wolfram Language entity type</v>
    </a>
    <a count="38">
      <v t="s">_ViewInfo</v>
      <v t="s">%EntityServiceId</v>
      <v t="s">%IsRefreshable</v>
      <v t="s">%EntityCulture</v>
      <v t="s">%EntityId</v>
      <v t="s">_Icon</v>
      <v t="s">_Provider</v>
      <v t="s">_Attribution</v>
      <v t="s">_SubLabel</v>
      <v t="s">atomic mass</v>
      <v t="s">atomic number</v>
      <v t="s">block</v>
      <v t="s">CAS number</v>
      <v t="s">crust abundance</v>
      <v t="s">discovery country</v>
      <v t="s">discovery year</v>
      <v t="s">group</v>
      <v t="s">human abundance</v>
      <v t="s">known isotopes</v>
      <v t="s">meteorite abundance</v>
      <v t="s">ocean abundance</v>
      <v t="s">period</v>
      <v t="s">number of protons</v>
      <v t="s">solar abundance</v>
      <v t="s">unstable isotopes</v>
      <v t="s">atomic symbol</v>
      <v t="s">half life</v>
      <v t="s">density</v>
      <v t="s">discoverers</v>
      <v t="s">wikipedia summary text</v>
      <v t="s">periodic table location</v>
      <v t="s">_Format</v>
      <v t="s">_Display</v>
      <v t="s">name</v>
      <v t="s">_Flags</v>
      <v t="s">UniqueName</v>
      <v t="s">_DisplayString</v>
      <v t="s">Wolfram Language entity type</v>
    </a>
    <a count="87">
      <v t="s">_ViewInfo</v>
      <v t="s">%EntityServiceId</v>
      <v t="s">%IsRefreshable</v>
      <v t="s">%EntityCulture</v>
      <v t="s">%EntityId</v>
      <v t="s">_Icon</v>
      <v t="s">_Provider</v>
      <v t="s">regions</v>
      <v t="s">_Attribution</v>
      <v t="s">_SubLabel</v>
      <v t="s">annual births</v>
      <v t="s">annual deaths</v>
      <v t="s">annual‐crop land fraction</v>
      <v t="s">total area</v>
      <v t="s">calling code</v>
      <v t="s">capital city</v>
      <v t="s">coastline length</v>
      <v t="s">country code</v>
      <v t="s">ethnic mix</v>
      <v t="s">fixed broadband internet subscribers</v>
      <v t="s">full name</v>
      <v t="s">Gini index</v>
      <v t="s">hospital beds</v>
      <v t="s">internet code</v>
      <v t="s">average broadband download rate</v>
      <v t="s">average broadband upload rate</v>
      <v t="s">internet usage</v>
      <v t="s">IP addresses</v>
      <v t="s">ISO name</v>
      <v t="s">labor force</v>
      <v t="s">land area</v>
      <v t="s">language fractions</v>
      <v t="s">license plate code</v>
      <v t="s">life expectancy</v>
      <v t="s">literacy rate</v>
      <v t="s">long‐term unemployment rate</v>
      <v t="s">median age</v>
      <v t="s">mobile cellular subscriptions</v>
      <v t="s">nationality name</v>
      <v t="s">natural resources</v>
      <v t="s">physicians per capita</v>
      <v t="s">population</v>
      <v t="s">population density</v>
      <v t="s">population growth</v>
      <v t="s">religions</v>
      <v t="s">total road length</v>
      <v t="s">secure internet servers</v>
      <v t="s">telephone lines</v>
      <v t="s">time zones</v>
      <v t="s">UN code</v>
      <v t="s">unemployment rate</v>
      <v t="s">UN number</v>
      <v t="s">total vehicles in use</v>
      <v t="s">GDP</v>
      <v t="s">GDP at parity</v>
      <v t="s">real GDP</v>
      <v t="s">GDP per capita</v>
      <v t="s">GDP real growth</v>
      <v t="s">consumer price inflation</v>
      <v t="s">employment in agriculture</v>
      <v t="s">employment in industry</v>
      <v t="s">employment in services</v>
      <v t="s">employment</v>
      <v t="s">primary school students</v>
      <v t="s">secondary school students</v>
      <v t="s">tertiary school students</v>
      <v t="s">total students</v>
      <v t="s">total teachers</v>
      <v t="s">primary school student-teacher ratio</v>
      <v t="s">secondary school student-teacher ratio</v>
      <v t="s">public education spending, percent of GDP</v>
      <v t="s">health spending per capita</v>
      <v t="s">Human Development Index, health</v>
      <v t="s">Human Development Index, education</v>
      <v t="s">Human Development Index, living standards</v>
      <v t="s">Human Development Index, total</v>
      <v t="s">flag</v>
      <v t="s">wikipedia summary text</v>
      <v t="s">largest cities</v>
      <v t="s">location map</v>
      <v t="s">_Display</v>
      <v t="s">name</v>
      <v t="s">_Format</v>
      <v t="s">_Flags</v>
      <v t="s">UniqueName</v>
      <v t="s">_DisplayString</v>
      <v t="s">Wolfram Data Type</v>
    </a>
    <a count="37">
      <v t="s">_ViewInfo</v>
      <v t="s">%EntityServiceId</v>
      <v t="s">%IsRefreshable</v>
      <v t="s">%EntityCulture</v>
      <v t="s">%EntityId</v>
      <v t="s">_Icon</v>
      <v t="s">_Provider</v>
      <v t="s">_Attribution</v>
      <v t="s">_SubLabel</v>
      <v t="s">atomic mass</v>
      <v t="s">atomic number</v>
      <v t="s">block</v>
      <v t="s">CAS number</v>
      <v t="s">crust abundance</v>
      <v t="s">discovery year</v>
      <v t="s">group</v>
      <v t="s">human abundance</v>
      <v t="s">known isotopes</v>
      <v t="s">meteorite abundance</v>
      <v t="s">ocean abundance</v>
      <v t="s">period</v>
      <v t="s">number of protons</v>
      <v t="s">solar abundance</v>
      <v t="s">unstable isotopes</v>
      <v t="s">atomic symbol</v>
      <v t="s">half life</v>
      <v t="s">density</v>
      <v t="s">discoverers</v>
      <v t="s">wikipedia summary text</v>
      <v t="s">periodic table location</v>
      <v t="s">_Format</v>
      <v t="s">_Display</v>
      <v t="s">name</v>
      <v t="s">_Flags</v>
      <v t="s">UniqueName</v>
      <v t="s">_DisplayString</v>
      <v t="s">Wolfram Language entity type</v>
    </a>
    <a count="52">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 affinity</v>
      <v t="s">electronegativity</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46">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human abundance</v>
      <v t="s">known isotopes</v>
      <v t="s">melting point</v>
      <v t="s">meteorite abundance</v>
      <v t="s">ocean abundance</v>
      <v t="s">period</v>
      <v t="s">number of protons</v>
      <v t="s">resistivity</v>
      <v t="s">solar abundance</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52">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density</v>
      <v t="s">discoverers</v>
      <v t="s">image</v>
      <v t="s">_Format</v>
      <v t="s">wikipedia summary text</v>
      <v t="s">periodic table location</v>
      <v t="s">_Display</v>
      <v t="s">name</v>
      <v t="s">_Flags</v>
      <v t="s">UniqueName</v>
      <v t="s">_DisplayString</v>
      <v t="s">Wolfram Language entity type</v>
    </a>
    <a count="50">
      <v t="s">_ViewInfo</v>
      <v t="s">%EntityServiceId</v>
      <v t="s">%IsRefreshable</v>
      <v t="s">%EntityCulture</v>
      <v t="s">%EntityId</v>
      <v t="s">_Icon</v>
      <v t="s">_Provider</v>
      <v t="s">_Attribution</v>
      <v t="s">_SubLabel</v>
      <v t="s">atomic mass</v>
      <v t="s">atomic number</v>
      <v t="s">atomic radius</v>
      <v t="s">block</v>
      <v t="s">boiling point</v>
      <v t="s">CAS number</v>
      <v t="s">covalent radius</v>
      <v t="s">crust abundance</v>
      <v t="s">discovery country</v>
      <v t="s">discovery year</v>
      <v t="s">electrical conductivity</v>
      <v t="s">electron affinity</v>
      <v t="s">electronegativity</v>
      <v t="s">known isotopes</v>
      <v t="s">lattice angles</v>
      <v t="s">lattice constants</v>
      <v t="s">melting point</v>
      <v t="s">meteorite abundance</v>
      <v t="s">ocean abundance</v>
      <v t="s">period</v>
      <v t="s">number of protons</v>
      <v t="s">resistivity</v>
      <v t="s">solar abundance</v>
      <v t="s">IUCr space group number</v>
      <v t="s">stable isotopes</v>
      <v t="s">universe abundance</v>
      <v t="s">unstable isotopes</v>
      <v t="s">valence</v>
      <v t="s">atomic symbol</v>
      <v t="s">density</v>
      <v t="s">discoverers</v>
      <v t="s">image</v>
      <v t="s">_Format</v>
      <v t="s">wikipedia summary text</v>
      <v t="s">periodic table location</v>
      <v t="s">_Display</v>
      <v t="s">name</v>
      <v t="s">_Flags</v>
      <v t="s">UniqueName</v>
      <v t="s">_DisplayString</v>
      <v t="s">Wolfram Language entity type</v>
    </a>
    <a count="43">
      <v t="s">_ViewInfo</v>
      <v t="s">%EntityServiceId</v>
      <v t="s">%IsRefreshable</v>
      <v t="s">%EntityCulture</v>
      <v t="s">%EntityId</v>
      <v t="s">_Icon</v>
      <v t="s">_Provider</v>
      <v t="s">_Attribution</v>
      <v t="s">_SubLabel</v>
      <v t="s">atomic mass</v>
      <v t="s">atomic number</v>
      <v t="s">block</v>
      <v t="s">boiling point</v>
      <v t="s">CAS number</v>
      <v t="s">covalent radius</v>
      <v t="s">discovery country</v>
      <v t="s">discovery year</v>
      <v t="s">electronegativity</v>
      <v t="s">human abundance</v>
      <v t="s">known isotopes</v>
      <v t="s">lattice angles</v>
      <v t="s">lattice constants</v>
      <v t="s">melting point</v>
      <v t="s">period</v>
      <v t="s">number of protons</v>
      <v t="s">solar abundance</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stable isotopes</v>
      <v t="s">universe abundance</v>
      <v t="s">unstable isotopes</v>
      <v t="s">valence</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49">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human abundance</v>
      <v t="s">known isotopes</v>
      <v t="s">lattice angles</v>
      <v t="s">lattice constants</v>
      <v t="s">mass magnetic susceptibility</v>
      <v t="s">melting point</v>
      <v t="s">molar magnetic susceptibility</v>
      <v t="s">ocean abundance</v>
      <v t="s">period</v>
      <v t="s">number of protons</v>
      <v t="s">resistivity</v>
      <v t="s">IUCr space group number</v>
      <v t="s">unstable isotopes</v>
      <v t="s">valence</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53">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universe abundance</v>
      <v t="s">unstable isotopes</v>
      <v t="s">valence</v>
      <v t="s">van der Waals radius</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48">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human abundance</v>
      <v t="s">known isotopes</v>
      <v t="s">lattice angles</v>
      <v t="s">lattice constants</v>
      <v t="s">melting point</v>
      <v t="s">meteorite abundance</v>
      <v t="s">ocean abundance</v>
      <v t="s">period</v>
      <v t="s">number of protons</v>
      <v t="s">resistivity</v>
      <v t="s">solar abundance</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51">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electrical conductivity</v>
      <v t="s">electronegativity</v>
      <v t="s">human abundance</v>
      <v t="s">known isotopes</v>
      <v t="s">lattice angles</v>
      <v t="s">lattice constants</v>
      <v t="s">mass magnetic susceptibility</v>
      <v t="s">melting point</v>
      <v t="s">meteorite abundance</v>
      <v t="s">molar magnetic susceptibility</v>
      <v t="s">ocean abundance</v>
      <v t="s">period</v>
      <v t="s">number of protons</v>
      <v t="s">resistivity</v>
      <v t="s">solar abundance</v>
      <v t="s">IUCr space group number</v>
      <v t="s">unstable isotopes</v>
      <v t="s">valence</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49">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electronegativity</v>
      <v t="s">human abundance</v>
      <v t="s">known isotopes</v>
      <v t="s">lattice angles</v>
      <v t="s">lattice constants</v>
      <v t="s">mass magnetic susceptibility</v>
      <v t="s">melting point</v>
      <v t="s">meteorite abundance</v>
      <v t="s">molar magnetic susceptibility</v>
      <v t="s">ocean abundance</v>
      <v t="s">period</v>
      <v t="s">number of protons</v>
      <v t="s">solar abundance</v>
      <v t="s">IUCr space group number</v>
      <v t="s">unstable isotopes</v>
      <v t="s">valence</v>
      <v t="s">volume magnetic susceptibility</v>
      <v t="s">atomic symbol</v>
      <v t="s">half life</v>
      <v t="s">density</v>
      <v t="s">discoverers</v>
      <v t="s">image</v>
      <v t="s">_Format</v>
      <v t="s">wikipedia summary text</v>
      <v t="s">periodic table location</v>
      <v t="s">_Display</v>
      <v t="s">name</v>
      <v t="s">_Flags</v>
      <v t="s">UniqueName</v>
      <v t="s">_DisplayString</v>
      <v t="s">Wolfram Language entity type</v>
    </a>
    <a count="46">
      <v t="s">_ViewInfo</v>
      <v t="s">%EntityServiceId</v>
      <v t="s">%IsRefreshable</v>
      <v t="s">%EntityCulture</v>
      <v t="s">%EntityId</v>
      <v t="s">_Icon</v>
      <v t="s">_Provider</v>
      <v t="s">_Attribution</v>
      <v t="s">_SubLabel</v>
      <v t="s">atomic mass</v>
      <v t="s">atomic number</v>
      <v t="s">block</v>
      <v t="s">boiling point</v>
      <v t="s">CAS number</v>
      <v t="s">covalent radius</v>
      <v t="s">crust abundance</v>
      <v t="s">discovery country</v>
      <v t="s">discovery year</v>
      <v t="s">electronegativity</v>
      <v t="s">human abundance</v>
      <v t="s">known isotopes</v>
      <v t="s">lattice angles</v>
      <v t="s">lattice constants</v>
      <v t="s">melting point</v>
      <v t="s">meteorite abundance</v>
      <v t="s">ocean abundance</v>
      <v t="s">period</v>
      <v t="s">number of protons</v>
      <v t="s">solar abundance</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4">
      <v t="s">_ViewInfo</v>
      <v t="s">%EntityServiceId</v>
      <v t="s">%IsRefreshable</v>
      <v t="s">%EntityCulture</v>
      <v t="s">%EntityId</v>
      <v t="s">_Icon</v>
      <v t="s">_Provider</v>
      <v t="s">_Attribution</v>
      <v t="s">_SubLabel</v>
      <v t="s">atomic mass</v>
      <v t="s">atomic number</v>
      <v t="s">block</v>
      <v t="s">CAS number</v>
      <v t="s">crust abundance</v>
      <v t="s">discovery country</v>
      <v t="s">discovery year</v>
      <v t="s">electronegativity</v>
      <v t="s">human abundance</v>
      <v t="s">known isotopes</v>
      <v t="s">lattice angles</v>
      <v t="s">lattice constants</v>
      <v t="s">melting point</v>
      <v t="s">meteorite abundance</v>
      <v t="s">ocean abundance</v>
      <v t="s">period</v>
      <v t="s">number of protons</v>
      <v t="s">solar abundance</v>
      <v t="s">IUCr space group number</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1">
      <v t="s">_ViewInfo</v>
      <v t="s">%EntityServiceId</v>
      <v t="s">%IsRefreshable</v>
      <v t="s">%EntityCulture</v>
      <v t="s">%EntityId</v>
      <v t="s">_Icon</v>
      <v t="s">_Provider</v>
      <v t="s">_Attribution</v>
      <v t="s">_SubLabel</v>
      <v t="s">atomic mass</v>
      <v t="s">atomic number</v>
      <v t="s">block</v>
      <v t="s">CAS number</v>
      <v t="s">crust abundance</v>
      <v t="s">discovery country</v>
      <v t="s">discovery year</v>
      <v t="s">electronegativity</v>
      <v t="s">human abundance</v>
      <v t="s">known isotopes</v>
      <v t="s">melting point</v>
      <v t="s">meteorite abundance</v>
      <v t="s">ocean abundance</v>
      <v t="s">period</v>
      <v t="s">number of protons</v>
      <v t="s">solar abundance</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41">
      <v t="s">_ViewInfo</v>
      <v t="s">%EntityServiceId</v>
      <v t="s">%IsRefreshable</v>
      <v t="s">%EntityCulture</v>
      <v t="s">%EntityId</v>
      <v t="s">_Icon</v>
      <v t="s">_Provider</v>
      <v t="s">_Attribution</v>
      <v t="s">_SubLabel</v>
      <v t="s">atomic mass</v>
      <v t="s">atomic number</v>
      <v t="s">block</v>
      <v t="s">CAS number</v>
      <v t="s">crust abundance</v>
      <v t="s">discovery country</v>
      <v t="s">discovery year</v>
      <v t="s">group</v>
      <v t="s">human abundance</v>
      <v t="s">known isotopes</v>
      <v t="s">melting point</v>
      <v t="s">meteorite abundance</v>
      <v t="s">ocean abundance</v>
      <v t="s">period</v>
      <v t="s">number of protons</v>
      <v t="s">solar abundance</v>
      <v t="s">unstable isotopes</v>
      <v t="s">valence</v>
      <v t="s">atomic symbol</v>
      <v t="s">half life</v>
      <v t="s">density</v>
      <v t="s">discoverers</v>
      <v t="s">image</v>
      <v t="s">_Format</v>
      <v t="s">wikipedia summary text</v>
      <v t="s">periodic table location</v>
      <v t="s">_Display</v>
      <v t="s">name</v>
      <v t="s">_Flags</v>
      <v t="s">UniqueName</v>
      <v t="s">_DisplayString</v>
      <v t="s">Wolfram Language entity type</v>
    </a>
    <a count="78">
      <v t="s">_ViewInfo</v>
      <v t="s">%EntityServiceId</v>
      <v t="s">%IsRefreshable</v>
      <v t="s">%EntityCulture</v>
      <v t="s">%EntityId</v>
      <v t="s">_Icon</v>
      <v t="s">_Provider</v>
      <v t="s">alternate names</v>
      <v t="s">_Attribution</v>
      <v t="s">_SubLabel</v>
      <v t="s">autoignition point</v>
      <v t="s">Beilstein number</v>
      <v t="s">boiling point</v>
      <v t="s">CAS number</v>
      <v t="s">PubChem CID number</v>
      <v t="s">molar heat of combustion</v>
      <v t="s">critical pressure</v>
      <v t="s">critical temperature</v>
      <v t="s">density</v>
      <v t="s">dielectric constant</v>
      <v t="s">dipole moment</v>
      <v t="s">DOT hazard class</v>
      <v t="s">DOT numbers</v>
      <v t="s">edge types</v>
      <v t="s">EGEC number</v>
      <v t="s">element types</v>
      <v t="s">flash point</v>
      <v t="s">formal charges</v>
      <v t="s">formula string</v>
      <v t="s">molar heat of fusion</v>
      <v t="s">H‐bond acceptor count</v>
      <v t="s">H‐bond donor count</v>
      <v t="s">Hill formula string</v>
      <v t="s">InChI identifier</v>
      <v t="s">isomeric SMILES identifier</v>
      <v t="s">isomers</v>
      <v t="s">IUPAC name</v>
      <v t="s">speed of light</v>
      <v t="s">pKa</v>
      <v t="s">lower explosive limit</v>
      <v t="s">MDL number</v>
      <v t="s">mean free path</v>
      <v t="s">melting point</v>
      <v t="s">molar mass</v>
      <v t="s">molar volume</v>
      <v t="s">molecular mass</v>
      <v t="s">net ionic charge</v>
      <v t="s">NFPA fire rating</v>
      <v t="s">NFPA health rating</v>
      <v t="s">NFPA reactivity rating</v>
      <v t="s">non-hydrogen count</v>
      <v t="s">proton affinity</v>
      <v t="s">refractive index</v>
      <v t="s">relative molecular mass</v>
      <v t="s">rotatable bond count</v>
      <v t="s">RTECS classes</v>
      <v t="s">RTECS number</v>
      <v t="s">SMILES identifier</v>
      <v t="s">surface tension</v>
      <v t="s">tautomer count</v>
      <v t="s">topological polar surface area</v>
      <v t="s">upper explosive limit</v>
      <v t="s">van der Waals constants</v>
      <v t="s">vapor density</v>
      <v t="s">molar heat of vaporization</v>
      <v t="s">vapor pressure</v>
      <v t="s">vertex types</v>
      <v t="s">non-standard isotope count</v>
      <v t="s">structure diagram</v>
      <v t="s">_Format</v>
      <v t="s">3d structure</v>
      <v t="s">phase diagram</v>
      <v t="s">_Display</v>
      <v t="s">name</v>
      <v t="s">_Flags</v>
      <v t="s">UniqueName</v>
      <v t="s">_DisplayString</v>
      <v t="s">Wolfram Language entity type</v>
    </a>
    <a count="15">
      <v t="s">alternate names</v>
      <v t="s">Beilstein number</v>
      <v t="s">CAS number</v>
      <v t="s">PubChem CID number</v>
      <v t="s">EGEC number</v>
      <v t="s">DOT numbers</v>
      <v t="s">EU number</v>
      <v t="s">gmelin number</v>
      <v t="s">InChI identifier</v>
      <v t="s">IUPAC name</v>
      <v t="s">isomeric SMILES identifier</v>
      <v t="s">MDL number</v>
      <v t="s">NSC number</v>
      <v t="s">RTECS number</v>
      <v t="s">SMILES identifier</v>
    </a>
    <a count="2">
      <v t="s">formula string</v>
      <v t="s">Hill formula string</v>
    </a>
    <a count="3">
      <v t="s">molar mass</v>
      <v t="s">molecular mass</v>
      <v t="s">relative molecular mass</v>
    </a>
    <a count="2">
      <v t="s">formal charges</v>
      <v t="s">net ionic charge</v>
    </a>
    <a count="10">
      <v t="s">edge types</v>
      <v t="s">element types</v>
      <v t="s">H‐bond acceptor count</v>
      <v t="s">H‐bond donor count</v>
      <v t="s">isomers</v>
      <v t="s">non-hydrogen count</v>
      <v t="s">rotatable bond count</v>
      <v t="s">tautomer count</v>
      <v t="s">topological polar surface area</v>
      <v t="s">vertex types</v>
    </a>
    <a count="5">
      <v t="s">Ka</v>
      <v t="s">isoelectric point</v>
      <v t="s">pKa</v>
      <v t="s">pH</v>
      <v t="s">pKa of side‐chain</v>
    </a>
    <a count="3">
      <v t="s">molar heat of combustion</v>
      <v t="s">molar heat of fusion</v>
      <v t="s">molar heat of vaporization</v>
    </a>
    <a count="19">
      <v t="s">density</v>
      <v t="s">dielectric constant</v>
      <v t="s">dipole moment</v>
      <v t="s">electron affinity</v>
      <v t="s">Henry law constant</v>
      <v t="s">Hildebrand solubility parameter</v>
      <v t="s">speed of light</v>
      <v t="s">mean free path</v>
      <v t="s">molar volume</v>
      <v t="s">partition coefficient (XLogP)</v>
      <v t="s">proton affinity</v>
      <v t="s">refractive index</v>
      <v t="s">resistivity</v>
      <v t="s">solubility</v>
      <v t="s">surface tension</v>
      <v t="s">molar thermal conductivity</v>
      <v t="s">van der Waals constants</v>
      <v t="s">vapor density</v>
      <v t="s">vapor pressure</v>
    </a>
    <a count="6">
      <v t="s">autoignition point</v>
      <v t="s">boiling point</v>
      <v t="s">critical pressure</v>
      <v t="s">critical temperature</v>
      <v t="s">flash point</v>
      <v t="s">melting point</v>
    </a>
    <a count="11">
      <v t="s">DOT hazard class</v>
      <v t="s">drug interactions</v>
      <v t="s">lower explosive limit</v>
      <v t="s">NFPA fire rating</v>
      <v t="s">nfpa hazards</v>
      <v t="s">NFPA health rating</v>
      <v t="s">NFPA reactivity rating</v>
      <v t="s">odor threshold</v>
      <v t="s">odor</v>
      <v t="s">RTECS classes</v>
      <v t="s">upper explosive limit</v>
    </a>
    <a count="1">
      <v t="s">structure diagram</v>
    </a>
    <a count="1">
      <v t="s">3d structure</v>
    </a>
    <a count="1">
      <v t="s">phase diagram</v>
    </a>
    <a count="14">
      <v t="spb">12</v>
      <v t="spb">259</v>
      <v t="spb">260</v>
      <v t="spb">261</v>
      <v t="spb">262</v>
      <v t="spb">263</v>
      <v t="spb">264</v>
      <v t="spb">265</v>
      <v t="spb">266</v>
      <v t="spb">267</v>
      <v t="spb">268</v>
      <v t="spb">269</v>
      <v t="spb">270</v>
      <v t="spb">271</v>
    </a>
    <a count="70">
      <v t="s">_ViewInfo</v>
      <v t="s">%EntityServiceId</v>
      <v t="s">%IsRefreshable</v>
      <v t="s">%EntityCulture</v>
      <v t="s">%EntityId</v>
      <v t="s">_Icon</v>
      <v t="s">_Provider</v>
      <v t="s">alternate names</v>
      <v t="s">_Attribution</v>
      <v t="s">Beilstein number</v>
      <v t="s">_SubLabel</v>
      <v t="s">boiling point</v>
      <v t="s">CAS number</v>
      <v t="s">PubChem CID number</v>
      <v t="s">critical pressure</v>
      <v t="s">critical temperature</v>
      <v t="s">density</v>
      <v t="s">dielectric constant</v>
      <v t="s">DOT hazard class</v>
      <v t="s">DOT numbers</v>
      <v t="s">edge types</v>
      <v t="s">EGEC number</v>
      <v t="s">electron affinity</v>
      <v t="s">element types</v>
      <v t="s">formal charges</v>
      <v t="s">formula string</v>
      <v t="s">molar heat of fusion</v>
      <v t="s">H‐bond acceptor count</v>
      <v t="s">H‐bond donor count</v>
      <v t="s">Hill formula string</v>
      <v t="s">InChI identifier</v>
      <v t="s">isomeric SMILES identifier</v>
      <v t="s">isomers</v>
      <v t="s">IUPAC name</v>
      <v t="s">speed of light</v>
      <v t="s">MDL number</v>
      <v t="s">mean free path</v>
      <v t="s">melting point</v>
      <v t="s">molar mass</v>
      <v t="s">molar volume</v>
      <v t="s">molecular mass</v>
      <v t="s">net ionic charge</v>
      <v t="s">non-hydrogen count</v>
      <v t="s">odor</v>
      <v t="s">partition coefficient (XLogP)</v>
      <v t="s">proton affinity</v>
      <v t="s">refractive index</v>
      <v t="s">relative molecular mass</v>
      <v t="s">rotatable bond count</v>
      <v t="s">RTECS classes</v>
      <v t="s">RTECS number</v>
      <v t="s">SMILES identifier</v>
      <v t="s">tautomer count</v>
      <v t="s">topological polar surface area</v>
      <v t="s">van der Waals constants</v>
      <v t="s">vapor density</v>
      <v t="s">molar heat of vaporization</v>
      <v t="s">vapor pressure</v>
      <v t="s">vertex types</v>
      <v t="s">non-standard isotope count</v>
      <v t="s">structure diagram</v>
      <v t="s">_Format</v>
      <v t="s">3d structure</v>
      <v t="s">phase diagram</v>
      <v t="s">_Display</v>
      <v t="s">name</v>
      <v t="s">_Flags</v>
      <v t="s">UniqueName</v>
      <v t="s">_DisplayString</v>
      <v t="s">Wolfram Language entity type</v>
    </a>
    <a count="44">
      <v t="s">_ViewInfo</v>
      <v t="s">%EntityServiceId</v>
      <v t="s">%IsRefreshable</v>
      <v t="s">%EntityCulture</v>
      <v t="s">%EntityId</v>
      <v t="s">_Icon</v>
      <v t="s">_Provider</v>
      <v t="s">_Attribution</v>
      <v t="s">CAS number</v>
      <v t="s">PubChem CID number</v>
      <v t="s">edge types</v>
      <v t="s">element types</v>
      <v t="s">formal charges</v>
      <v t="s">formula string</v>
      <v t="s">H‐bond acceptor count</v>
      <v t="s">H‐bond donor count</v>
      <v t="s">Hill formula string</v>
      <v t="s">InChI identifier</v>
      <v t="s">isomeric SMILES identifier</v>
      <v t="s">isomers</v>
      <v t="s">IUPAC name</v>
      <v t="s">_SubLabel</v>
      <v t="s">molar mass</v>
      <v t="s">molecular mass</v>
      <v t="s">net ionic charge</v>
      <v t="s">non-hydrogen count</v>
      <v t="s">relative molecular mass</v>
      <v t="s">rotatable bond count</v>
      <v t="s">SMILES identifier</v>
      <v t="s">tautomer count</v>
      <v t="s">topological polar surface area</v>
      <v t="s">vertex types</v>
      <v t="s">non-standard isotope count</v>
      <v t="s">drug interactions</v>
      <v t="s">structure diagram</v>
      <v t="s">_Format</v>
      <v t="s">3d structure</v>
      <v t="s">phase diagram</v>
      <v t="s">_Display</v>
      <v t="s">name</v>
      <v t="s">_Flags</v>
      <v t="s">UniqueName</v>
      <v t="s">_DisplayString</v>
      <v t="s">Wolfram Language entity type</v>
    </a>
    <a count="45">
      <v t="s">_ViewInfo</v>
      <v t="s">%EntityServiceId</v>
      <v t="s">%IsRefreshable</v>
      <v t="s">%EntityCulture</v>
      <v t="s">%EntityId</v>
      <v t="s">_Icon</v>
      <v t="s">_Provider</v>
      <v t="s">_Attribution</v>
      <v t="s">CAS number</v>
      <v t="s">PubChem CID number</v>
      <v t="s">edge types</v>
      <v t="s">element types</v>
      <v t="s">formal charges</v>
      <v t="s">formula string</v>
      <v t="s">H‐bond acceptor count</v>
      <v t="s">H‐bond donor count</v>
      <v t="s">Hill formula string</v>
      <v t="s">InChI identifier</v>
      <v t="s">isomeric SMILES identifier</v>
      <v t="s">isomers</v>
      <v t="s">IUPAC name</v>
      <v t="s">_SubLabel</v>
      <v t="s">melting point</v>
      <v t="s">molar mass</v>
      <v t="s">molecular mass</v>
      <v t="s">net ionic charge</v>
      <v t="s">non-hydrogen count</v>
      <v t="s">relative molecular mass</v>
      <v t="s">rotatable bond count</v>
      <v t="s">SMILES identifier</v>
      <v t="s">tautomer count</v>
      <v t="s">topological polar surface area</v>
      <v t="s">vertex types</v>
      <v t="s">non-standard isotope count</v>
      <v t="s">drug interactions</v>
      <v t="s">structure diagram</v>
      <v t="s">_Format</v>
      <v t="s">3d structure</v>
      <v t="s">phase diagram</v>
      <v t="s">_Display</v>
      <v t="s">name</v>
      <v t="s">_Flags</v>
      <v t="s">UniqueName</v>
      <v t="s">_DisplayString</v>
      <v t="s">Wolfram Data Type</v>
    </a>
    <a count="4">
      <v t="s">IUPAC name</v>
      <v t="s">alternate names</v>
      <v t="s">formula string</v>
      <v t="s">Hill formula string</v>
    </a>
    <a count="5">
      <v t="s">molar mass</v>
      <v t="s">molecular mass</v>
      <v t="s">relative molecular mass</v>
      <v t="s">formal charges</v>
      <v t="s">net ionic charge</v>
    </a>
    <a count="13">
      <v t="s">Beilstein number</v>
      <v t="s">CAS number</v>
      <v t="s">PubChem CID number</v>
      <v t="s">EGEC number</v>
      <v t="s">DOT numbers</v>
      <v t="s">EU number</v>
      <v t="s">gmelin number</v>
      <v t="s">InChI identifier</v>
      <v t="s">isomeric SMILES identifier</v>
      <v t="s">MDL number</v>
      <v t="s">NSC number</v>
      <v t="s">RTECS number</v>
      <v t="s">SMILES identifier</v>
    </a>
    <a count="12">
      <v t="spb">12</v>
      <v t="spb">283</v>
      <v t="spb">270</v>
      <v t="spb">284</v>
      <v t="spb">263</v>
      <v t="spb">264</v>
      <v t="spb">265</v>
      <v t="spb">266</v>
      <v t="spb">267</v>
      <v t="spb">268</v>
      <v t="spb">285</v>
      <v t="spb">271</v>
    </a>
    <a count="50">
      <v t="s">_ViewInfo</v>
      <v t="s">%EntityServiceId</v>
      <v t="s">%IsRefreshable</v>
      <v t="s">%EntityCulture</v>
      <v t="s">%EntityId</v>
      <v t="s">_Icon</v>
      <v t="s">_Provider</v>
      <v t="s">alternate names</v>
      <v t="s">_Attribution</v>
      <v t="s">Beilstein number</v>
      <v t="s">CAS number</v>
      <v t="s">PubChem CID number</v>
      <v t="s">edge types</v>
      <v t="s">element types</v>
      <v t="s">EU number</v>
      <v t="s">formal charges</v>
      <v t="s">formula string</v>
      <v t="s">H‐bond acceptor count</v>
      <v t="s">H‐bond donor count</v>
      <v t="s">Hill formula string</v>
      <v t="s">InChI identifier</v>
      <v t="s">isomeric SMILES identifier</v>
      <v t="s">isomers</v>
      <v t="s">IUPAC name</v>
      <v t="s">_SubLabel</v>
      <v t="s">molar mass</v>
      <v t="s">molecular mass</v>
      <v t="s">net ionic charge</v>
      <v t="s">partition coefficient (XLogP)</v>
      <v t="s">relative molecular mass</v>
      <v t="s">rotatable bond count</v>
      <v t="s">RTECS classes</v>
      <v t="s">RTECS number</v>
      <v t="s">SMILES identifier</v>
      <v t="s">tautomer count</v>
      <v t="s">topological polar surface area</v>
      <v t="s">vapor pressure</v>
      <v t="s">vertex types</v>
      <v t="s">non-standard isotope count</v>
      <v t="s">drug interactions</v>
      <v t="s">structure diagram</v>
      <v t="s">_Format</v>
      <v t="s">3d structure</v>
      <v t="s">phase diagram</v>
      <v t="s">_Display</v>
      <v t="s">name</v>
      <v t="s">_Flags</v>
      <v t="s">UniqueName</v>
      <v t="s">_DisplayString</v>
      <v t="s">Wolfram Data Type</v>
    </a>
    <a count="56">
      <v t="s">_ViewInfo</v>
      <v t="s">%EntityServiceId</v>
      <v t="s">%IsRefreshable</v>
      <v t="s">%EntityCulture</v>
      <v t="s">%EntityId</v>
      <v t="s">_Icon</v>
      <v t="s">_Provider</v>
      <v t="s">alternate names</v>
      <v t="s">_Attribution</v>
      <v t="s">Beilstein number</v>
      <v t="s">CAS number</v>
      <v t="s">PubChem CID number</v>
      <v t="s">_SubLabel</v>
      <v t="s">density</v>
      <v t="s">edge types</v>
      <v t="s">EGEC number</v>
      <v t="s">element types</v>
      <v t="s">formal charges</v>
      <v t="s">formula string</v>
      <v t="s">H‐bond acceptor count</v>
      <v t="s">H‐bond donor count</v>
      <v t="s">Hill formula string</v>
      <v t="s">InChI identifier</v>
      <v t="s">isomeric SMILES identifier</v>
      <v t="s">isomers</v>
      <v t="s">IUPAC name</v>
      <v t="s">MDL number</v>
      <v t="s">melting point</v>
      <v t="s">molar mass</v>
      <v t="s">molar volume</v>
      <v t="s">molecular mass</v>
      <v t="s">net ionic charge</v>
      <v t="s">NFPA fire rating</v>
      <v t="s">NFPA health rating</v>
      <v t="s">NFPA reactivity rating</v>
      <v t="s">non-hydrogen count</v>
      <v t="s">partition coefficient (XLogP)</v>
      <v t="s">relative molecular mass</v>
      <v t="s">rotatable bond count</v>
      <v t="s">RTECS classes</v>
      <v t="s">RTECS number</v>
      <v t="s">SMILES identifier</v>
      <v t="s">tautomer count</v>
      <v t="s">topological polar surface area</v>
      <v t="s">vertex types</v>
      <v t="s">non-standard isotope count</v>
      <v t="s">structure diagram</v>
      <v t="s">_Format</v>
      <v t="s">3d structure</v>
      <v t="s">phase diagram</v>
      <v t="s">_Display</v>
      <v t="s">name</v>
      <v t="s">_Flags</v>
      <v t="s">UniqueName</v>
      <v t="s">_DisplayString</v>
      <v t="s">Wolfram Data Type</v>
    </a>
    <a count="53">
      <v t="s">_ViewInfo</v>
      <v t="s">%EntityServiceId</v>
      <v t="s">%IsRefreshable</v>
      <v t="s">%EntityCulture</v>
      <v t="s">%EntityId</v>
      <v t="s">_Icon</v>
      <v t="s">_Provider</v>
      <v t="s">alternate names</v>
      <v t="s">_Attribution</v>
      <v t="s">Beilstein number</v>
      <v t="s">_SubLabel</v>
      <v t="s">boiling point</v>
      <v t="s">CAS number</v>
      <v t="s">PubChem CID number</v>
      <v t="s">edge types</v>
      <v t="s">element types</v>
      <v t="s">EU number</v>
      <v t="s">flash point</v>
      <v t="s">formal charges</v>
      <v t="s">formula string</v>
      <v t="s">H‐bond acceptor count</v>
      <v t="s">H‐bond donor count</v>
      <v t="s">Hill formula string</v>
      <v t="s">InChI identifier</v>
      <v t="s">isomeric SMILES identifier</v>
      <v t="s">isomers</v>
      <v t="s">IUPAC name</v>
      <v t="s">melting point</v>
      <v t="s">molar mass</v>
      <v t="s">molecular mass</v>
      <v t="s">net ionic charge</v>
      <v t="s">partition coefficient (XLogP)</v>
      <v t="s">relative molecular mass</v>
      <v t="s">rotatable bond count</v>
      <v t="s">RTECS classes</v>
      <v t="s">RTECS number</v>
      <v t="s">SMILES identifier</v>
      <v t="s">tautomer count</v>
      <v t="s">topological polar surface area</v>
      <v t="s">molar heat of vaporization</v>
      <v t="s">vapor pressure</v>
      <v t="s">vertex types</v>
      <v t="s">non-standard isotope count</v>
      <v t="s">structure diagram</v>
      <v t="s">_Format</v>
      <v t="s">3d structure</v>
      <v t="s">phase diagram</v>
      <v t="s">_Display</v>
      <v t="s">name</v>
      <v t="s">_Flags</v>
      <v t="s">UniqueName</v>
      <v t="s">_DisplayString</v>
      <v t="s">Wolfram Data Type</v>
    </a>
    <a count="57">
      <v t="s">_ViewInfo</v>
      <v t="s">%EntityServiceId</v>
      <v t="s">%IsRefreshable</v>
      <v t="s">%EntityCulture</v>
      <v t="s">%EntityId</v>
      <v t="s">_Icon</v>
      <v t="s">_Provider</v>
      <v t="s">alternate names</v>
      <v t="s">_Attribution</v>
      <v t="s">Beilstein number</v>
      <v t="s">CAS number</v>
      <v t="s">PubChem CID number</v>
      <v t="s">_SubLabel</v>
      <v t="s">density</v>
      <v t="s">DOT hazard class</v>
      <v t="s">DOT numbers</v>
      <v t="s">edge types</v>
      <v t="s">element types</v>
      <v t="s">EU number</v>
      <v t="s">formal charges</v>
      <v t="s">formula string</v>
      <v t="s">H‐bond acceptor count</v>
      <v t="s">H‐bond donor count</v>
      <v t="s">Hill formula string</v>
      <v t="s">InChI identifier</v>
      <v t="s">isomeric SMILES identifier</v>
      <v t="s">isomers</v>
      <v t="s">IUPAC name</v>
      <v t="s">melting point</v>
      <v t="s">molar mass</v>
      <v t="s">molar volume</v>
      <v t="s">molecular mass</v>
      <v t="s">net ionic charge</v>
      <v t="s">NFPA fire rating</v>
      <v t="s">NFPA health rating</v>
      <v t="s">NFPA reactivity rating</v>
      <v t="s">NSC number</v>
      <v t="s">relative molecular mass</v>
      <v t="s">rotatable bond count</v>
      <v t="s">RTECS classes</v>
      <v t="s">RTECS number</v>
      <v t="s">SMILES identifier</v>
      <v t="s">tautomer count</v>
      <v t="s">topological polar surface area</v>
      <v t="s">vertex types</v>
      <v t="s">non-standard isotope count</v>
      <v t="s">drug interactions</v>
      <v t="s">structure diagram</v>
      <v t="s">_Format</v>
      <v t="s">3d structure</v>
      <v t="s">phase diagram</v>
      <v t="s">_Display</v>
      <v t="s">name</v>
      <v t="s">_Flags</v>
      <v t="s">UniqueName</v>
      <v t="s">_DisplayString</v>
      <v t="s">Wolfram Data Type</v>
    </a>
    <a count="49">
      <v t="s">_ViewInfo</v>
      <v t="s">%EntityServiceId</v>
      <v t="s">%IsRefreshable</v>
      <v t="s">%EntityCulture</v>
      <v t="s">%EntityId</v>
      <v t="s">_Icon</v>
      <v t="s">_Provider</v>
      <v t="s">alternate names</v>
      <v t="s">_Attribution</v>
      <v t="s">Beilstein number</v>
      <v t="s">CAS number</v>
      <v t="s">PubChem CID number</v>
      <v t="s">edge types</v>
      <v t="s">element types</v>
      <v t="s">formal charges</v>
      <v t="s">formula string</v>
      <v t="s">H‐bond acceptor count</v>
      <v t="s">H‐bond donor count</v>
      <v t="s">Hill formula string</v>
      <v t="s">InChI identifier</v>
      <v t="s">isomeric SMILES identifier</v>
      <v t="s">isomers</v>
      <v t="s">IUPAC name</v>
      <v t="s">_SubLabel</v>
      <v t="s">molar mass</v>
      <v t="s">molecular mass</v>
      <v t="s">net ionic charge</v>
      <v t="s">NSC number</v>
      <v t="s">partition coefficient (XLogP)</v>
      <v t="s">relative molecular mass</v>
      <v t="s">rotatable bond count</v>
      <v t="s">RTECS classes</v>
      <v t="s">RTECS number</v>
      <v t="s">SMILES identifier</v>
      <v t="s">tautomer count</v>
      <v t="s">topological polar surface area</v>
      <v t="s">vertex types</v>
      <v t="s">non-standard isotope count</v>
      <v t="s">drug interactions</v>
      <v t="s">structure diagram</v>
      <v t="s">_Format</v>
      <v t="s">3d structure</v>
      <v t="s">phase diagram</v>
      <v t="s">_Display</v>
      <v t="s">name</v>
      <v t="s">_Flags</v>
      <v t="s">UniqueName</v>
      <v t="s">_DisplayString</v>
      <v t="s">Wolfram Data Type</v>
    </a>
    <a count="56">
      <v t="s">_ViewInfo</v>
      <v t="s">%EntityServiceId</v>
      <v t="s">%IsRefreshable</v>
      <v t="s">%EntityCulture</v>
      <v t="s">%EntityId</v>
      <v t="s">_Icon</v>
      <v t="s">_Provider</v>
      <v t="s">alternate names</v>
      <v t="s">_Attribution</v>
      <v t="s">Beilstein number</v>
      <v t="s">CAS number</v>
      <v t="s">PubChem CID number</v>
      <v t="s">_SubLabel</v>
      <v t="s">density</v>
      <v t="s">edge types</v>
      <v t="s">element types</v>
      <v t="s">EU number</v>
      <v t="s">formal charges</v>
      <v t="s">formula string</v>
      <v t="s">H‐bond acceptor count</v>
      <v t="s">H‐bond donor count</v>
      <v t="s">Hill formula string</v>
      <v t="s">InChI identifier</v>
      <v t="s">isomeric SMILES identifier</v>
      <v t="s">isomers</v>
      <v t="s">IUPAC name</v>
      <v t="s">melting point</v>
      <v t="s">molar mass</v>
      <v t="s">molar volume</v>
      <v t="s">molecular mass</v>
      <v t="s">net ionic charge</v>
      <v t="s">NFPA fire rating</v>
      <v t="s">NFPA health rating</v>
      <v t="s">NFPA reactivity rating</v>
      <v t="s">NSC number</v>
      <v t="s">partition coefficient (XLogP)</v>
      <v t="s">relative molecular mass</v>
      <v t="s">rotatable bond count</v>
      <v t="s">RTECS classes</v>
      <v t="s">RTECS number</v>
      <v t="s">SMILES identifier</v>
      <v t="s">tautomer count</v>
      <v t="s">topological polar surface area</v>
      <v t="s">vapor density</v>
      <v t="s">vertex types</v>
      <v t="s">non-standard isotope count</v>
      <v t="s">structure diagram</v>
      <v t="s">_Format</v>
      <v t="s">3d structure</v>
      <v t="s">phase diagram</v>
      <v t="s">_Display</v>
      <v t="s">name</v>
      <v t="s">_Flags</v>
      <v t="s">UniqueName</v>
      <v t="s">_DisplayString</v>
      <v t="s">Wolfram Data Type</v>
    </a>
    <a count="43">
      <v t="s">_ViewInfo</v>
      <v t="s">%EntityServiceId</v>
      <v t="s">%IsRefreshable</v>
      <v t="s">%EntityCulture</v>
      <v t="s">%EntityId</v>
      <v t="s">_Icon</v>
      <v t="s">_Provider</v>
      <v t="s">_Attribution</v>
      <v t="s">CAS number</v>
      <v t="s">PubChem CID number</v>
      <v t="s">edge types</v>
      <v t="s">element types</v>
      <v t="s">formal charges</v>
      <v t="s">formula string</v>
      <v t="s">H‐bond acceptor count</v>
      <v t="s">H‐bond donor count</v>
      <v t="s">Hill formula string</v>
      <v t="s">InChI identifier</v>
      <v t="s">isomeric SMILES identifier</v>
      <v t="s">isomers</v>
      <v t="s">IUPAC name</v>
      <v t="s">_SubLabel</v>
      <v t="s">molar mass</v>
      <v t="s">molecular mass</v>
      <v t="s">net ionic charge</v>
      <v t="s">non-hydrogen count</v>
      <v t="s">relative molecular mass</v>
      <v t="s">rotatable bond count</v>
      <v t="s">SMILES identifier</v>
      <v t="s">tautomer count</v>
      <v t="s">topological polar surface area</v>
      <v t="s">vertex types</v>
      <v t="s">non-standard isotope count</v>
      <v t="s">structure diagram</v>
      <v t="s">_Format</v>
      <v t="s">3d structure</v>
      <v t="s">phase diagram</v>
      <v t="s">_Display</v>
      <v t="s">name</v>
      <v t="s">_Flags</v>
      <v t="s">UniqueName</v>
      <v t="s">_DisplayString</v>
      <v t="s">Wolfram Data Type</v>
    </a>
    <a count="57">
      <v t="s">_ViewInfo</v>
      <v t="s">%EntityServiceId</v>
      <v t="s">%IsRefreshable</v>
      <v t="s">%EntityCulture</v>
      <v t="s">%EntityId</v>
      <v t="s">_Icon</v>
      <v t="s">_Provider</v>
      <v t="s">alternate names</v>
      <v t="s">_Attribution</v>
      <v t="s">Beilstein number</v>
      <v t="s">CAS number</v>
      <v t="s">PubChem CID number</v>
      <v t="s">_SubLabel</v>
      <v t="s">density</v>
      <v t="s">edge types</v>
      <v t="s">element types</v>
      <v t="s">EU number</v>
      <v t="s">flash point</v>
      <v t="s">formal charges</v>
      <v t="s">formula string</v>
      <v t="s">H‐bond acceptor count</v>
      <v t="s">H‐bond donor count</v>
      <v t="s">Hill formula string</v>
      <v t="s">InChI identifier</v>
      <v t="s">isomeric SMILES identifier</v>
      <v t="s">isomers</v>
      <v t="s">IUPAC name</v>
      <v t="s">melting point</v>
      <v t="s">molar mass</v>
      <v t="s">molar volume</v>
      <v t="s">molecular mass</v>
      <v t="s">net ionic charge</v>
      <v t="s">NFPA fire rating</v>
      <v t="s">NFPA health rating</v>
      <v t="s">NFPA reactivity rating</v>
      <v t="s">NSC number</v>
      <v t="s">partition coefficient (XLogP)</v>
      <v t="s">relative molecular mass</v>
      <v t="s">rotatable bond count</v>
      <v t="s">RTECS classes</v>
      <v t="s">RTECS number</v>
      <v t="s">SMILES identifier</v>
      <v t="s">tautomer count</v>
      <v t="s">topological polar surface area</v>
      <v t="s">vertex types</v>
      <v t="s">non-standard isotope count</v>
      <v t="s">drug interactions</v>
      <v t="s">structure diagram</v>
      <v t="s">_Format</v>
      <v t="s">3d structure</v>
      <v t="s">phase diagram</v>
      <v t="s">_Display</v>
      <v t="s">name</v>
      <v t="s">_Flags</v>
      <v t="s">UniqueName</v>
      <v t="s">_DisplayString</v>
      <v t="s">Wolfram Data Type</v>
    </a>
    <a count="74">
      <v t="s">_ViewInfo</v>
      <v t="s">%EntityServiceId</v>
      <v t="s">%IsRefreshable</v>
      <v t="s">%EntityCulture</v>
      <v t="s">%EntityId</v>
      <v t="s">_Icon</v>
      <v t="s">_Provider</v>
      <v t="s">Ka</v>
      <v t="s">alternate names</v>
      <v t="s">_Attribution</v>
      <v t="s">Beilstein number</v>
      <v t="s">_SubLabel</v>
      <v t="s">boiling point</v>
      <v t="s">CAS number</v>
      <v t="s">PubChem CID number</v>
      <v t="s">critical pressure</v>
      <v t="s">critical temperature</v>
      <v t="s">density</v>
      <v t="s">dipole moment</v>
      <v t="s">DOT hazard class</v>
      <v t="s">DOT numbers</v>
      <v t="s">edge types</v>
      <v t="s">EGEC number</v>
      <v t="s">element types</v>
      <v t="s">formal charges</v>
      <v t="s">formula string</v>
      <v t="s">molar heat of fusion</v>
      <v t="s">H‐bond acceptor count</v>
      <v t="s">H‐bond donor count</v>
      <v t="s">Hill formula string</v>
      <v t="s">InChI identifier</v>
      <v t="s">isomeric SMILES identifier</v>
      <v t="s">isomers</v>
      <v t="s">IUPAC name</v>
      <v t="s">speed of light</v>
      <v t="s">pKa</v>
      <v t="s">MDL number</v>
      <v t="s">melting point</v>
      <v t="s">molar mass</v>
      <v t="s">molar volume</v>
      <v t="s">molecular mass</v>
      <v t="s">net ionic charge</v>
      <v t="s">NFPA fire rating</v>
      <v t="s">NFPA health rating</v>
      <v t="s">NFPA reactivity rating</v>
      <v t="s">non-hydrogen count</v>
      <v t="s">partition coefficient (XLogP)</v>
      <v t="s">proton affinity</v>
      <v t="s">refractive index</v>
      <v t="s">relative molecular mass</v>
      <v t="s">rotatable bond count</v>
      <v t="s">RTECS classes</v>
      <v t="s">RTECS number</v>
      <v t="s">SMILES identifier</v>
      <v t="s">surface tension</v>
      <v t="s">tautomer count</v>
      <v t="s">topological polar surface area</v>
      <v t="s">van der Waals constants</v>
      <v t="s">vapor density</v>
      <v t="s">molar heat of vaporization</v>
      <v t="s">vapor pressure</v>
      <v t="s">vertex types</v>
      <v t="s">non-standard isotope count</v>
      <v t="s">nfpa hazards</v>
      <v t="s">structure diagram</v>
      <v t="s">_Format</v>
      <v t="s">3d structure</v>
      <v t="s">phase diagram</v>
      <v t="s">_Display</v>
      <v t="s">name</v>
      <v t="s">_Flags</v>
      <v t="s">UniqueName</v>
      <v t="s">_DisplayString</v>
      <v t="s">Wolfram Language entity type</v>
    </a>
    <a count="76">
      <v t="s">_ViewInfo</v>
      <v t="s">%EntityServiceId</v>
      <v t="s">%IsRefreshable</v>
      <v t="s">%EntityCulture</v>
      <v t="s">%EntityId</v>
      <v t="s">_Icon</v>
      <v t="s">_Provider</v>
      <v t="s">alternate names</v>
      <v t="s">_Attribution</v>
      <v t="s">_SubLabel</v>
      <v t="s">autoignition point</v>
      <v t="s">Beilstein number</v>
      <v t="s">boiling point</v>
      <v t="s">CAS number</v>
      <v t="s">PubChem CID number</v>
      <v t="s">molar heat of combustion</v>
      <v t="s">critical pressure</v>
      <v t="s">critical temperature</v>
      <v t="s">density</v>
      <v t="s">dielectric constant</v>
      <v t="s">DOT hazard class</v>
      <v t="s">DOT numbers</v>
      <v t="s">edge types</v>
      <v t="s">EGEC number</v>
      <v t="s">element types</v>
      <v t="s">flash point</v>
      <v t="s">formal charges</v>
      <v t="s">formula string</v>
      <v t="s">molar heat of fusion</v>
      <v t="s">H‐bond acceptor count</v>
      <v t="s">H‐bond donor count</v>
      <v t="s">Hill formula string</v>
      <v t="s">InChI identifier</v>
      <v t="s">isomeric SMILES identifier</v>
      <v t="s">isomers</v>
      <v t="s">IUPAC name</v>
      <v t="s">speed of light</v>
      <v t="s">lower explosive limit</v>
      <v t="s">MDL number</v>
      <v t="s">melting point</v>
      <v t="s">molar mass</v>
      <v t="s">molar volume</v>
      <v t="s">molecular mass</v>
      <v t="s">net ionic charge</v>
      <v t="s">NFPA fire rating</v>
      <v t="s">NFPA health rating</v>
      <v t="s">NFPA reactivity rating</v>
      <v t="s">non-hydrogen count</v>
      <v t="s">odor</v>
      <v t="s">proton affinity</v>
      <v t="s">refractive index</v>
      <v t="s">relative molecular mass</v>
      <v t="s">rotatable bond count</v>
      <v t="s">RTECS classes</v>
      <v t="s">RTECS number</v>
      <v t="s">SMILES identifier</v>
      <v t="s">surface tension</v>
      <v t="s">tautomer count</v>
      <v t="s">topological polar surface area</v>
      <v t="s">upper explosive limit</v>
      <v t="s">van der Waals constants</v>
      <v t="s">vapor density</v>
      <v t="s">molar heat of vaporization</v>
      <v t="s">vapor pressure</v>
      <v t="s">vertex types</v>
      <v t="s">non-standard isotope count</v>
      <v t="s">structure diagram</v>
      <v t="s">_Format</v>
      <v t="s">3d structure</v>
      <v t="s">phase diagram</v>
      <v t="s">_Display</v>
      <v t="s">name</v>
      <v t="s">_Flags</v>
      <v t="s">UniqueName</v>
      <v t="s">_DisplayString</v>
      <v t="s">Wolfram Language entity type</v>
    </a>
    <a count="60">
      <v t="s">_ViewInfo</v>
      <v t="s">%EntityServiceId</v>
      <v t="s">%IsRefreshable</v>
      <v t="s">%EntityCulture</v>
      <v t="s">%EntityId</v>
      <v t="s">_Icon</v>
      <v t="s">_Provider</v>
      <v t="s">alternate names</v>
      <v t="s">_Attribution</v>
      <v t="s">Beilstein number</v>
      <v t="s">_SubLabel</v>
      <v t="s">boiling point</v>
      <v t="s">CAS number</v>
      <v t="s">PubChem CID number</v>
      <v t="s">density</v>
      <v t="s">dipole moment</v>
      <v t="s">EGEC number</v>
      <v t="s">electron affinity</v>
      <v t="s">element types</v>
      <v t="s">formal charges</v>
      <v t="s">formula string</v>
      <v t="s">molar heat of fusion</v>
      <v t="s">H‐bond acceptor count</v>
      <v t="s">H‐bond donor count</v>
      <v t="s">Hill formula string</v>
      <v t="s">InChI identifier</v>
      <v t="s">isomeric SMILES identifier</v>
      <v t="s">isomers</v>
      <v t="s">IUPAC name</v>
      <v t="s">MDL number</v>
      <v t="s">melting point</v>
      <v t="s">molar mass</v>
      <v t="s">molar volume</v>
      <v t="s">molecular mass</v>
      <v t="s">net ionic charge</v>
      <v t="s">NFPA fire rating</v>
      <v t="s">NFPA health rating</v>
      <v t="s">NFPA reactivity rating</v>
      <v t="s">non-hydrogen count</v>
      <v t="s">odor</v>
      <v t="s">relative molecular mass</v>
      <v t="s">rotatable bond count</v>
      <v t="s">RTECS classes</v>
      <v t="s">RTECS number</v>
      <v t="s">SMILES identifier</v>
      <v t="s">tautomer count</v>
      <v t="s">topological polar surface area</v>
      <v t="s">vapor pressure</v>
      <v t="s">vertex types</v>
      <v t="s">non-standard isotope count</v>
      <v t="s">structure diagram</v>
      <v t="s">_Format</v>
      <v t="s">3d structure</v>
      <v t="s">phase diagram</v>
      <v t="s">_Display</v>
      <v t="s">name</v>
      <v t="s">_Flags</v>
      <v t="s">UniqueName</v>
      <v t="s">_DisplayString</v>
      <v t="s">Wolfram Language entity type</v>
    </a>
    <a count="48">
      <v t="s">_ViewInfo</v>
      <v t="s">%EntityServiceId</v>
      <v t="s">%IsRefreshable</v>
      <v t="s">%EntityCulture</v>
      <v t="s">%EntityId</v>
      <v t="s">_Icon</v>
      <v t="s">_Provider</v>
      <v t="s">alternate names</v>
      <v t="s">_Attribution</v>
      <v t="s">CAS number</v>
      <v t="s">PubChem CID number</v>
      <v t="s">_SubLabel</v>
      <v t="s">density</v>
      <v t="s">DOT hazard class</v>
      <v t="s">DOT numbers</v>
      <v t="s">edge types</v>
      <v t="s">element types</v>
      <v t="s">EU number</v>
      <v t="s">formal charges</v>
      <v t="s">formula string</v>
      <v t="s">molar heat of fusion</v>
      <v t="s">H‐bond acceptor count</v>
      <v t="s">H‐bond donor count</v>
      <v t="s">Hill formula string</v>
      <v t="s">isomeric SMILES identifier</v>
      <v t="s">isomers</v>
      <v t="s">IUPAC name</v>
      <v t="s">melting point</v>
      <v t="s">molar mass</v>
      <v t="s">molar volume</v>
      <v t="s">molecular mass</v>
      <v t="s">net ionic charge</v>
      <v t="s">relative molecular mass</v>
      <v t="s">rotatable bond count</v>
      <v t="s">SMILES identifier</v>
      <v t="s">vertex types</v>
      <v t="s">non-standard isotope count</v>
      <v t="s">gmelin number</v>
      <v t="s">structure diagram</v>
      <v t="s">_Format</v>
      <v t="s">3d structure</v>
      <v t="s">phase diagram</v>
      <v t="s">_Display</v>
      <v t="s">name</v>
      <v t="s">_Flags</v>
      <v t="s">UniqueName</v>
      <v t="s">_DisplayString</v>
      <v t="s">Wolfram Language entity type</v>
    </a>
    <a count="69">
      <v t="s">_ViewInfo</v>
      <v t="s">%EntityServiceId</v>
      <v t="s">%IsRefreshable</v>
      <v t="s">%EntityCulture</v>
      <v t="s">%EntityId</v>
      <v t="s">_Icon</v>
      <v t="s">_Provider</v>
      <v t="s">Ka</v>
      <v t="s">alternate names</v>
      <v t="s">_Attribution</v>
      <v t="s">_SubLabel</v>
      <v t="s">boiling point</v>
      <v t="s">CAS number</v>
      <v t="s">PubChem CID number</v>
      <v t="s">critical pressure</v>
      <v t="s">critical temperature</v>
      <v t="s">density</v>
      <v t="s">dielectric constant</v>
      <v t="s">dipole moment</v>
      <v t="s">edge types</v>
      <v t="s">EGEC number</v>
      <v t="s">element types</v>
      <v t="s">formal charges</v>
      <v t="s">formula string</v>
      <v t="s">molar heat of fusion</v>
      <v t="s">H‐bond acceptor count</v>
      <v t="s">H‐bond donor count</v>
      <v t="s">Hill formula string</v>
      <v t="s">InChI identifier</v>
      <v t="s">isomeric SMILES identifier</v>
      <v t="s">isomers</v>
      <v t="s">IUPAC name</v>
      <v t="s">speed of light</v>
      <v t="s">pKa</v>
      <v t="s">MDL number</v>
      <v t="s">melting point</v>
      <v t="s">molar mass</v>
      <v t="s">molar volume</v>
      <v t="s">molecular mass</v>
      <v t="s">net ionic charge</v>
      <v t="s">non-hydrogen count</v>
      <v t="s">odor</v>
      <v t="s">pH</v>
      <v t="s">proton affinity</v>
      <v t="s">refractive index</v>
      <v t="s">relative molecular mass</v>
      <v t="s">rotatable bond count</v>
      <v t="s">RTECS classes</v>
      <v t="s">RTECS number</v>
      <v t="s">SMILES identifier</v>
      <v t="s">surface tension</v>
      <v t="s">tautomer count</v>
      <v t="s">molar thermal conductivity</v>
      <v t="s">topological polar surface area</v>
      <v t="s">van der Waals constants</v>
      <v t="s">molar heat of vaporization</v>
      <v t="s">vapor pressure</v>
      <v t="s">vertex types</v>
      <v t="s">non-standard isotope count</v>
      <v t="s">structure diagram</v>
      <v t="s">_Format</v>
      <v t="s">3d structure</v>
      <v t="s">phase diagram</v>
      <v t="s">_Display</v>
      <v t="s">name</v>
      <v t="s">_Flags</v>
      <v t="s">UniqueName</v>
      <v t="s">_DisplayString</v>
      <v t="s">Wolfram Language entity type</v>
    </a>
  </spbArrays>
  <spbData count="325">
    <spb s="0">
      <v xml:space="preserve">Wolfram Knowledgebase	</v>
      <v xml:space="preserve">	</v>
      <v xml:space="preserve">http://www.wolfram.com/knowledgebase/source-information/	</v>
      <v xml:space="preserve">	</v>
    </spb>
    <spb s="0">
      <v xml:space="preserve">Wolfram Knowledgebase	WebElements	</v>
      <v xml:space="preserve">		</v>
      <v xml:space="preserve">http://www.wolfram.com/knowledgebase/source-information/	http://www.webelements.com/	</v>
      <v xml:space="preserve">		</v>
    </spb>
    <spb s="0">
      <v xml:space="preserve">Wolfram Knowledgebase	Wikipedia	</v>
      <v xml:space="preserve">		</v>
      <v xml:space="preserve">http://www.wolfram.com/knowledgebase/source-information/	http://www.wikipedia.org/	</v>
      <v xml:space="preserve">		</v>
    </spb>
    <spb s="0">
      <v xml:space="preserve">Wolfram Knowledgebase	Atomic Weights and Isotopic Compositions with Relative Atomic Masses	</v>
      <v xml:space="preserve">		</v>
      <v xml:space="preserve">http://www.wolfram.com/knowledgebase/source-information/	http://www.nist.gov/pml/data/comp.cfm	</v>
      <v xml:space="preserve">		</v>
    </spb>
    <spb s="0">
      <v xml:space="preserve">Wikipedia	</v>
      <v xml:space="preserve">	</v>
      <v xml:space="preserve">http://www.wikipedia.org/	</v>
      <v xml:space="preserve">	</v>
    </spb>
    <spb s="1">
      <v>0</v>
      <v>1</v>
      <v>1</v>
      <v>1</v>
      <v>1</v>
      <v>2</v>
      <v>1</v>
      <v>0</v>
      <v>3</v>
      <v>1</v>
      <v>0</v>
      <v>1</v>
      <v>1</v>
      <v>1</v>
      <v>1</v>
      <v>1</v>
      <v>1</v>
      <v>1</v>
      <v>1</v>
      <v>1</v>
      <v>1</v>
      <v>1</v>
      <v>0</v>
      <v>1</v>
      <v>1</v>
      <v>1</v>
      <v>4</v>
      <v>1</v>
      <v>0</v>
      <v>0</v>
      <v>0</v>
      <v>0</v>
    </spb>
    <spb s="2">
      <v>0</v>
      <v>name</v>
    </spb>
    <spb s="3">
      <v>0</v>
      <v>0</v>
      <v>0</v>
    </spb>
    <spb s="4">
      <v>7</v>
    </spb>
    <spb s="5">
      <v>1</v>
      <v>2</v>
      <v>3</v>
    </spb>
    <spb s="6">
      <v>https://www.wolframalpha.com</v>
      <v>https://mswolfram-prod-tm.office.net/webKernel/Resources/Images/wa-ms-logo.png</v>
      <v>Powered by Wolfram</v>
    </spb>
    <spb s="7">
      <v>grams per centimeter cubed</v>
      <v>unified atomic mass units</v>
      <v>picometers</v>
      <v>degrees Celsius</v>
      <v>degrees Celsius</v>
      <v>picometers</v>
      <v>mass percent</v>
      <v>mass percent</v>
      <v>mass percent</v>
      <v>mass percent</v>
      <v>kilojoules per mole</v>
      <v>mass percent</v>
      <v>mass percent</v>
      <v>picometers</v>
      <v>meters cubed per kilogram</v>
      <v>meters cubed per mole</v>
    </spb>
    <spb s="8">
      <v>1</v>
    </spb>
    <spb s="9">
      <v>Basic Atomic Properties</v>
      <v>2</v>
    </spb>
    <spb s="9">
      <v>Image</v>
      <v>3</v>
    </spb>
    <spb s="9">
      <v>Atomic Size</v>
      <v>4</v>
    </spb>
    <spb s="9">
      <v>Periodic Table Properties</v>
      <v>5</v>
    </spb>
    <spb s="9">
      <v>Periodic Table Location</v>
      <v>6</v>
    </spb>
    <spb s="9">
      <v>Isotopes</v>
      <v>7</v>
    </spb>
    <spb s="9">
      <v>Chemical Properties</v>
      <v>8</v>
    </spb>
    <spb s="9">
      <v>Discovery Properties</v>
      <v>9</v>
    </spb>
    <spb s="9">
      <v>Abundance Properties</v>
      <v>10</v>
    </spb>
    <spb s="9">
      <v>Crystallographic Properties</v>
      <v>11</v>
    </spb>
    <spb s="9">
      <v>Electromagnetic Properties</v>
      <v>12</v>
    </spb>
    <spb s="10">
      <v>13</v>
    </spb>
    <spb s="11">
      <v>4</v>
    </spb>
    <spb s="11">
      <v>5</v>
    </spb>
    <spb s="11">
      <v>6</v>
    </spb>
    <spb s="11">
      <v>7</v>
    </spb>
    <spb s="11">
      <v>8</v>
    </spb>
    <spb s="11">
      <v>9</v>
    </spb>
    <spb s="11">
      <v>10</v>
    </spb>
    <spb s="0">
      <v xml:space="preserve">Wolfram	</v>
      <v xml:space="preserve">© Wolfram	</v>
      <v xml:space="preserve">https://www.wolframalpha.com	</v>
      <v xml:space="preserve">https://www.wolframalpha.com	</v>
    </spb>
    <spb s="11">
      <v>11</v>
    </spb>
    <spb s="12">
      <v>0</v>
      <v>0</v>
      <v>0</v>
      <v>0</v>
      <v>0</v>
      <v>0</v>
      <v>0</v>
      <v>4</v>
      <v>0</v>
    </spb>
    <spb s="2">
      <v>14</v>
      <v>name</v>
    </spb>
    <spb s="9">
      <v>Basic Information</v>
      <v>15</v>
    </spb>
    <spb s="9">
      <v>Physical Characteristics</v>
      <v>16</v>
    </spb>
    <spb s="9">
      <v>Familial Relationships</v>
      <v>17</v>
    </spb>
    <spb s="9">
      <v>Notable Achievements</v>
      <v>18</v>
    </spb>
    <spb s="9">
      <v>Net Worth</v>
      <v>19</v>
    </spb>
    <spb s="10">
      <v>20</v>
    </spb>
    <spb s="0">
      <v xml:space="preserve">Wolfram Knowledgebase	World Development Indicators	</v>
      <v xml:space="preserve">		</v>
      <v xml:space="preserve">http://www.wolfram.com/knowledgebase/source-information/	http://data.worldbank.org/data-catalog/world-development-indicators	</v>
      <v xml:space="preserve">		</v>
    </spb>
    <spb s="0">
      <v xml:space="preserve">Wolfram Knowledgebase	UNdata	</v>
      <v xml:space="preserve">		</v>
      <v xml:space="preserve">http://www.wolfram.com/knowledgebase/source-information/	http://data.un.org/	</v>
      <v xml:space="preserve">		</v>
    </spb>
    <spb s="0">
      <v xml:space="preserve">Wolfram Knowledgebase	The World Factbook	</v>
      <v xml:space="preserve">		</v>
      <v xml:space="preserve">http://www.wolfram.com/knowledgebase/source-information/	https://www.cia.gov/library/publications/the-world-factbook/	</v>
      <v xml:space="preserve">		</v>
    </spb>
    <spb s="0">
      <v xml:space="preserve">Wolfram Knowledgebase	International Road Federation, World Road Statistics.	Bureau of Transportation Statistics, National Transportation Statistics.	Federal Highway Administration, Highway Statistics.	Eurostat, Transportation Statistics.	</v>
      <v xml:space="preserve">					</v>
      <v xml:space="preserve">http://www.wolfram.com/knowledgebase/source-information/	http://irfnet.org/statistics/	http://www.transtats.bts.gov/	http://www.fhwa.dot.gov/policyinformation/statistics/	http://epp.eurostat.ec.europa.eu/portal/page/portal/transport/introduction	</v>
      <v xml:space="preserve">					</v>
    </spb>
    <spb s="0">
      <v xml:space="preserve">World Development Indicators	</v>
      <v xml:space="preserve">	</v>
      <v xml:space="preserve">http://data.worldbank.org/data-catalog/world-development-indicators	</v>
      <v xml:space="preserve">	</v>
    </spb>
    <spb s="13">
      <v>42</v>
      <v>0</v>
      <v>43</v>
      <v>43</v>
      <v>42</v>
      <v>43</v>
      <v>44</v>
      <v>44</v>
      <v>42</v>
      <v>0</v>
      <v>42</v>
      <v>43</v>
      <v>43</v>
      <v>44</v>
      <v>42</v>
      <v>42</v>
      <v>44</v>
      <v>44</v>
      <v>44</v>
      <v>42</v>
      <v>0</v>
      <v>0</v>
      <v>0</v>
      <v>44</v>
      <v>42</v>
      <v>42</v>
      <v>42</v>
      <v>42</v>
      <v>42</v>
      <v>42</v>
      <v>44</v>
      <v>42</v>
      <v>44</v>
      <v>44</v>
      <v>44</v>
      <v>45</v>
      <v>42</v>
      <v>0</v>
      <v>0</v>
      <v>0</v>
      <v>45</v>
      <v>42</v>
      <v>42</v>
      <v>4</v>
      <v>46</v>
      <v>42</v>
      <v>42</v>
      <v>42</v>
      <v>44</v>
      <v>42</v>
      <v>42</v>
      <v>0</v>
      <v>42</v>
      <v>0</v>
      <v>0</v>
      <v>42</v>
      <v>42</v>
      <v>42</v>
      <v>0</v>
      <v>42</v>
      <v>42</v>
      <v>42</v>
      <v>42</v>
      <v>42</v>
      <v>42</v>
    </spb>
    <spb s="2">
      <v>21</v>
      <v>name</v>
    </spb>
    <spb s="14">
      <v>1</v>
      <v>3</v>
    </spb>
    <spb s="15">
      <v>US dollars per year</v>
      <v>US dollars per year</v>
      <v>kilometers squared</v>
      <v>people</v>
      <v>years</v>
      <v>people</v>
      <v>kilometers squared</v>
      <v>people</v>
      <v>US dollars per year</v>
      <v>people per year</v>
      <v>people per year</v>
      <v>reciprocal people</v>
      <v>US dollars per person year</v>
      <v>people</v>
      <v>people</v>
      <v>people</v>
      <v>percent per year</v>
      <v>years</v>
      <v>kilometers</v>
      <v>percent per year</v>
      <v>kilometers</v>
      <v>people per kilometer squared</v>
      <v>people per person</v>
      <v>vehicles</v>
      <v>people</v>
      <v>people</v>
      <v>people</v>
      <v>percent per year</v>
      <v>people</v>
      <v>people</v>
      <v>people</v>
      <v>US dollars per person year</v>
      <v>megabits per second</v>
      <v>megabits per second</v>
      <v>people</v>
    </spb>
    <spb s="9">
      <v>Identifiers</v>
      <v>22</v>
    </spb>
    <spb s="9">
      <v>Geography</v>
      <v>23</v>
    </spb>
    <spb s="9">
      <v>Demographics</v>
      <v>24</v>
    </spb>
    <spb s="9">
      <v>Economy</v>
      <v>25</v>
    </spb>
    <spb s="9">
      <v>Employment</v>
      <v>26</v>
    </spb>
    <spb s="9">
      <v>Culture</v>
      <v>27</v>
    </spb>
    <spb s="9">
      <v>Media and Telecommunications</v>
      <v>28</v>
    </spb>
    <spb s="9">
      <v>Transportation</v>
      <v>29</v>
    </spb>
    <spb s="9">
      <v>Education</v>
      <v>30</v>
    </spb>
    <spb s="9">
      <v>Health Care</v>
      <v>31</v>
    </spb>
    <spb s="9">
      <v>UN Human Development Index</v>
      <v>32</v>
    </spb>
    <spb s="9">
      <v>Flag Image</v>
      <v>33</v>
    </spb>
    <spb s="9">
      <v>Location Image</v>
      <v>34</v>
    </spb>
    <spb s="10">
      <v>35</v>
    </spb>
    <spb s="11">
      <v>12</v>
    </spb>
    <spb s="11">
      <v>13</v>
    </spb>
    <spb s="11">
      <v>14</v>
    </spb>
    <spb s="2">
      <v>36</v>
      <v>Name</v>
    </spb>
    <spb s="16">
      <v>1</v>
    </spb>
    <spb s="11">
      <v>15</v>
    </spb>
    <spb s="11">
      <v>16</v>
    </spb>
    <spb s="11">
      <v>17</v>
    </spb>
    <spb s="2">
      <v>37</v>
      <v>Name</v>
    </spb>
    <spb s="11">
      <v>18</v>
    </spb>
    <spb s="11">
      <v>19</v>
    </spb>
    <spb s="2">
      <v>38</v>
      <v>Name</v>
    </spb>
    <spb s="11">
      <v>20</v>
    </spb>
    <spb s="2">
      <v>39</v>
      <v>Name</v>
    </spb>
    <spb s="17">
      <v>kilometers</v>
    </spb>
    <spb s="18">
      <v>0</v>
      <v>1</v>
      <v>1</v>
      <v>1</v>
      <v>1</v>
      <v>2</v>
      <v>1</v>
      <v>0</v>
      <v>3</v>
      <v>1</v>
      <v>0</v>
      <v>1</v>
      <v>1</v>
      <v>1</v>
      <v>1</v>
      <v>1</v>
      <v>1</v>
      <v>1</v>
      <v>1</v>
      <v>0</v>
      <v>1</v>
      <v>1</v>
      <v>4</v>
      <v>1</v>
      <v>0</v>
      <v>0</v>
      <v>0</v>
      <v>0</v>
    </spb>
    <spb s="2">
      <v>40</v>
      <v>name</v>
    </spb>
    <spb s="19">
      <v>grams per centimeter cubed</v>
      <v>unified atomic mass units</v>
      <v>picometers</v>
      <v>degrees Celsius</v>
      <v>picometers</v>
      <v>mass percent</v>
      <v>mass percent</v>
      <v>mass percent</v>
      <v>kilojoules per mole</v>
      <v>mass percent</v>
      <v>picometers</v>
      <v>meters cubed per kilogram</v>
      <v>meters cubed per mole</v>
    </spb>
    <spb s="11">
      <v>21</v>
    </spb>
    <spb s="20">
      <v>42</v>
      <v>0</v>
      <v>43</v>
      <v>43</v>
      <v>42</v>
      <v>43</v>
      <v>44</v>
      <v>44</v>
      <v>42</v>
      <v>0</v>
      <v>42</v>
      <v>43</v>
      <v>43</v>
      <v>44</v>
      <v>42</v>
      <v>42</v>
      <v>44</v>
      <v>44</v>
      <v>44</v>
      <v>42</v>
      <v>0</v>
      <v>0</v>
      <v>44</v>
      <v>42</v>
      <v>42</v>
      <v>42</v>
      <v>42</v>
      <v>42</v>
      <v>42</v>
      <v>44</v>
      <v>42</v>
      <v>44</v>
      <v>44</v>
      <v>0</v>
      <v>44</v>
      <v>45</v>
      <v>42</v>
      <v>0</v>
      <v>0</v>
      <v>0</v>
      <v>45</v>
      <v>42</v>
      <v>42</v>
      <v>4</v>
      <v>46</v>
      <v>42</v>
      <v>42</v>
      <v>42</v>
      <v>44</v>
      <v>42</v>
      <v>42</v>
      <v>42</v>
      <v>0</v>
      <v>42</v>
      <v>42</v>
      <v>42</v>
      <v>0</v>
      <v>42</v>
      <v>42</v>
      <v>42</v>
      <v>42</v>
      <v>42</v>
      <v>42</v>
    </spb>
    <spb s="2">
      <v>41</v>
      <v>name</v>
    </spb>
    <spb s="21">
      <v>US dollars per year</v>
      <v>US dollars per year</v>
      <v>kilometers squared</v>
      <v>people</v>
      <v>years</v>
      <v>people</v>
      <v>kilometers squared</v>
      <v>people</v>
      <v>US dollars per year</v>
      <v>people per year</v>
      <v>people per year</v>
      <v>US dollars per person year</v>
      <v>people</v>
      <v>people</v>
      <v>people</v>
      <v>percent per year</v>
      <v>years</v>
      <v>kilometers</v>
      <v>percent per year</v>
      <v>kilometers</v>
      <v>people per kilometer squared</v>
      <v>people per person</v>
      <v>vehicles</v>
      <v>people</v>
      <v>people</v>
      <v>people</v>
      <v>percent per year</v>
      <v>people</v>
      <v>people</v>
      <v>people</v>
      <v>megabits per second</v>
      <v>megabits per second</v>
      <v>people</v>
    </spb>
    <spb s="11">
      <v>22</v>
    </spb>
    <spb s="22">
      <v>42</v>
      <v>0</v>
      <v>43</v>
      <v>43</v>
      <v>42</v>
      <v>43</v>
      <v>44</v>
      <v>44</v>
      <v>42</v>
      <v>0</v>
      <v>42</v>
      <v>43</v>
      <v>43</v>
      <v>44</v>
      <v>42</v>
      <v>42</v>
      <v>44</v>
      <v>44</v>
      <v>44</v>
      <v>42</v>
      <v>0</v>
      <v>0</v>
      <v>44</v>
      <v>42</v>
      <v>42</v>
      <v>42</v>
      <v>42</v>
      <v>42</v>
      <v>42</v>
      <v>44</v>
      <v>42</v>
      <v>44</v>
      <v>44</v>
      <v>44</v>
      <v>45</v>
      <v>42</v>
      <v>0</v>
      <v>0</v>
      <v>0</v>
      <v>45</v>
      <v>42</v>
      <v>42</v>
      <v>4</v>
      <v>46</v>
      <v>42</v>
      <v>42</v>
      <v>42</v>
      <v>44</v>
      <v>42</v>
      <v>42</v>
      <v>0</v>
      <v>42</v>
      <v>0</v>
      <v>0</v>
      <v>42</v>
      <v>42</v>
      <v>42</v>
      <v>0</v>
      <v>42</v>
      <v>42</v>
      <v>42</v>
      <v>42</v>
      <v>42</v>
      <v>42</v>
    </spb>
    <spb s="2">
      <v>42</v>
      <v>name</v>
    </spb>
    <spb s="23">
      <v>US dollars per year</v>
      <v>US dollars per year</v>
      <v>kilometers squared</v>
      <v>people</v>
      <v>years</v>
      <v>people</v>
      <v>kilometers squared</v>
      <v>people</v>
      <v>US dollars per year</v>
      <v>people per year</v>
      <v>people per year</v>
      <v>US dollars per person year</v>
      <v>people</v>
      <v>people</v>
      <v>people</v>
      <v>percent per year</v>
      <v>years</v>
      <v>kilometers</v>
      <v>percent per year</v>
      <v>kilometers</v>
      <v>people per kilometer squared</v>
      <v>people per person</v>
      <v>vehicles</v>
      <v>people</v>
      <v>people</v>
      <v>people</v>
      <v>percent per year</v>
      <v>people</v>
      <v>people</v>
      <v>people</v>
      <v>US dollars per person year</v>
      <v>megabits per second</v>
      <v>megabits per second</v>
      <v>people</v>
    </spb>
    <spb s="24">
      <v>42</v>
      <v>0</v>
      <v>43</v>
      <v>43</v>
      <v>42</v>
      <v>43</v>
      <v>44</v>
      <v>44</v>
      <v>42</v>
      <v>0</v>
      <v>42</v>
      <v>43</v>
      <v>43</v>
      <v>44</v>
      <v>42</v>
      <v>42</v>
      <v>44</v>
      <v>44</v>
      <v>44</v>
      <v>42</v>
      <v>0</v>
      <v>0</v>
      <v>0</v>
      <v>44</v>
      <v>42</v>
      <v>42</v>
      <v>42</v>
      <v>42</v>
      <v>42</v>
      <v>42</v>
      <v>44</v>
      <v>42</v>
      <v>44</v>
      <v>44</v>
      <v>0</v>
      <v>44</v>
      <v>45</v>
      <v>42</v>
      <v>0</v>
      <v>0</v>
      <v>0</v>
      <v>45</v>
      <v>42</v>
      <v>42</v>
      <v>4</v>
      <v>46</v>
      <v>42</v>
      <v>42</v>
      <v>42</v>
      <v>44</v>
      <v>42</v>
      <v>42</v>
      <v>0</v>
      <v>42</v>
      <v>0</v>
      <v>42</v>
      <v>42</v>
      <v>42</v>
      <v>0</v>
      <v>42</v>
      <v>42</v>
      <v>42</v>
      <v>42</v>
      <v>42</v>
      <v>42</v>
    </spb>
    <spb s="2">
      <v>43</v>
      <v>name</v>
    </spb>
    <spb s="25">
      <v>42</v>
      <v>0</v>
      <v>43</v>
      <v>43</v>
      <v>42</v>
      <v>43</v>
      <v>44</v>
      <v>44</v>
      <v>42</v>
      <v>0</v>
      <v>42</v>
      <v>43</v>
      <v>43</v>
      <v>44</v>
      <v>42</v>
      <v>42</v>
      <v>44</v>
      <v>44</v>
      <v>44</v>
      <v>42</v>
      <v>0</v>
      <v>0</v>
      <v>0</v>
      <v>44</v>
      <v>42</v>
      <v>42</v>
      <v>42</v>
      <v>42</v>
      <v>42</v>
      <v>42</v>
      <v>44</v>
      <v>42</v>
      <v>44</v>
      <v>44</v>
      <v>0</v>
      <v>44</v>
      <v>45</v>
      <v>42</v>
      <v>0</v>
      <v>0</v>
      <v>0</v>
      <v>45</v>
      <v>42</v>
      <v>42</v>
      <v>4</v>
      <v>46</v>
      <v>42</v>
      <v>42</v>
      <v>42</v>
      <v>44</v>
      <v>42</v>
      <v>42</v>
      <v>42</v>
      <v>0</v>
      <v>42</v>
      <v>42</v>
      <v>42</v>
      <v>0</v>
      <v>42</v>
      <v>42</v>
      <v>42</v>
      <v>42</v>
      <v>42</v>
      <v>42</v>
    </spb>
    <spb s="2">
      <v>44</v>
      <v>name</v>
    </spb>
    <spb s="26">
      <v>US dollars per year</v>
      <v>US dollars per year</v>
      <v>kilometers squared</v>
      <v>people</v>
      <v>years</v>
      <v>people</v>
      <v>kilometers squared</v>
      <v>people</v>
      <v>US dollars per year</v>
      <v>people per year</v>
      <v>people per year</v>
      <v>reciprocal people</v>
      <v>US dollars per person year</v>
      <v>people</v>
      <v>people</v>
      <v>people</v>
      <v>percent per year</v>
      <v>years</v>
      <v>kilometers</v>
      <v>percent per year</v>
      <v>kilometers</v>
      <v>people per kilometer squared</v>
      <v>people per person</v>
      <v>vehicles</v>
      <v>people</v>
      <v>people</v>
      <v>people</v>
      <v>percent per year</v>
      <v>people</v>
      <v>people</v>
      <v>people</v>
      <v>megabits per second</v>
      <v>megabits per second</v>
      <v>people</v>
    </spb>
    <spb s="2">
      <v>45</v>
      <v>name</v>
    </spb>
    <spb s="11">
      <v>23</v>
    </spb>
    <spb s="2">
      <v>46</v>
      <v>name</v>
    </spb>
    <spb s="27">
      <v>42</v>
      <v>0</v>
      <v>43</v>
      <v>43</v>
      <v>42</v>
      <v>43</v>
      <v>44</v>
      <v>44</v>
      <v>42</v>
      <v>0</v>
      <v>42</v>
      <v>43</v>
      <v>43</v>
      <v>44</v>
      <v>42</v>
      <v>42</v>
      <v>44</v>
      <v>44</v>
      <v>44</v>
      <v>42</v>
      <v>0</v>
      <v>0</v>
      <v>0</v>
      <v>44</v>
      <v>42</v>
      <v>42</v>
      <v>42</v>
      <v>42</v>
      <v>42</v>
      <v>44</v>
      <v>42</v>
      <v>44</v>
      <v>44</v>
      <v>0</v>
      <v>44</v>
      <v>45</v>
      <v>42</v>
      <v>0</v>
      <v>0</v>
      <v>0</v>
      <v>45</v>
      <v>42</v>
      <v>42</v>
      <v>4</v>
      <v>46</v>
      <v>42</v>
      <v>42</v>
      <v>42</v>
      <v>44</v>
      <v>42</v>
      <v>42</v>
      <v>0</v>
      <v>42</v>
      <v>0</v>
      <v>42</v>
      <v>42</v>
      <v>42</v>
      <v>0</v>
      <v>42</v>
      <v>42</v>
      <v>42</v>
      <v>42</v>
      <v>42</v>
      <v>42</v>
    </spb>
    <spb s="2">
      <v>47</v>
      <v>name</v>
    </spb>
    <spb s="2">
      <v>48</v>
      <v>name</v>
    </spb>
    <spb s="0">
      <v xml:space="preserve">Wolfram Knowledgebase	Periodic Table of Elements	WebElements	</v>
      <v xml:space="preserve">			</v>
      <v xml:space="preserve">http://www.wolfram.com/knowledgebase/source-information/	http://environmentalchemistry.com/yogi/periodic/	http://www.webelements.com/	</v>
      <v xml:space="preserve">			</v>
    </spb>
    <spb s="28">
      <v>0</v>
      <v>1</v>
      <v>1</v>
      <v>1</v>
      <v>1</v>
      <v>2</v>
      <v>1</v>
      <v>0</v>
      <v>3</v>
      <v>1</v>
      <v>1</v>
      <v>0</v>
      <v>1</v>
      <v>1</v>
      <v>1</v>
      <v>1</v>
      <v>1</v>
      <v>1</v>
      <v>1</v>
      <v>1</v>
      <v>1</v>
      <v>1</v>
      <v>1</v>
      <v>0</v>
      <v>1</v>
      <v>1</v>
      <v>1</v>
      <v>4</v>
      <v>1</v>
      <v>102</v>
      <v>0</v>
      <v>0</v>
      <v>0</v>
      <v>0</v>
    </spb>
    <spb s="2">
      <v>49</v>
      <v>name</v>
    </spb>
    <spb s="29">
      <v>grams per centimeter cubed</v>
      <v>unified atomic mass units</v>
      <v>meter ohms</v>
      <v>picometers</v>
      <v>degrees Celsius</v>
      <v>degrees Celsius</v>
      <v>picometers</v>
      <v>mass percent</v>
      <v>mass percent</v>
      <v>mass percent</v>
      <v>mass percent</v>
      <v>kilojoules per mole</v>
      <v>mass percent</v>
      <v>mass percent</v>
      <v>picometers</v>
      <v>siemens per meter</v>
      <v>meters cubed per kilogram</v>
      <v>meters cubed per mole</v>
    </spb>
    <spb s="30">
      <v>0</v>
      <v>1</v>
      <v>1</v>
      <v>1</v>
      <v>1</v>
      <v>2</v>
      <v>1</v>
      <v>0</v>
      <v>3</v>
      <v>1</v>
      <v>1</v>
      <v>0</v>
      <v>1</v>
      <v>1</v>
      <v>1</v>
      <v>1</v>
      <v>1</v>
      <v>1</v>
      <v>1</v>
      <v>1</v>
      <v>1</v>
      <v>1</v>
      <v>1</v>
      <v>0</v>
      <v>1</v>
      <v>1</v>
      <v>4</v>
      <v>1</v>
      <v>102</v>
      <v>0</v>
      <v>0</v>
      <v>0</v>
      <v>0</v>
    </spb>
    <spb s="2">
      <v>50</v>
      <v>name</v>
    </spb>
    <spb s="31">
      <v>grams per centimeter cubed</v>
      <v>unified atomic mass units</v>
      <v>meter ohms</v>
      <v>picometers</v>
      <v>degrees Celsius</v>
      <v>degrees Celsius</v>
      <v>picometers</v>
      <v>mass percent</v>
      <v>mass percent</v>
      <v>mass percent</v>
      <v>mass percent</v>
      <v>kilojoules per mole</v>
      <v>mass percent</v>
      <v>mass percent</v>
      <v>siemens per meter</v>
      <v>meters cubed per kilogram</v>
      <v>meters cubed per mole</v>
    </spb>
    <spb s="32">
      <v>0</v>
      <v>0</v>
      <v>0</v>
      <v>0</v>
      <v>0</v>
      <v>0</v>
      <v>0</v>
      <v>0</v>
      <v>4</v>
    </spb>
    <spb s="2">
      <v>51</v>
      <v>name</v>
    </spb>
    <spb s="33">
      <v>0</v>
      <v>0</v>
    </spb>
    <spb s="34">
      <v>7</v>
      <v>111</v>
    </spb>
    <spb s="35">
      <v>1</v>
      <v>2</v>
      <v>3</v>
      <v>24</v>
    </spb>
    <spb s="2">
      <v>52</v>
      <v>name</v>
    </spb>
    <spb s="36">
      <v>0</v>
      <v>0</v>
      <v>0</v>
      <v>0</v>
      <v>0</v>
      <v>0</v>
      <v>4</v>
      <v>0</v>
    </spb>
    <spb s="2">
      <v>53</v>
      <v>name</v>
    </spb>
    <spb s="37">
      <v>0</v>
      <v>0</v>
      <v>0</v>
      <v>0</v>
      <v>0</v>
      <v>0</v>
      <v>4</v>
      <v>0</v>
    </spb>
    <spb s="2">
      <v>54</v>
      <v>name</v>
    </spb>
    <spb s="38">
      <v>0</v>
      <v>1</v>
      <v>1</v>
      <v>1</v>
      <v>1</v>
      <v>2</v>
      <v>1</v>
      <v>0</v>
      <v>3</v>
      <v>1</v>
      <v>0</v>
      <v>1</v>
      <v>1</v>
      <v>1</v>
      <v>1</v>
      <v>1</v>
      <v>1</v>
      <v>1</v>
      <v>1</v>
      <v>1</v>
      <v>1</v>
      <v>1</v>
      <v>0</v>
      <v>1</v>
      <v>1</v>
      <v>1</v>
      <v>4</v>
      <v>1</v>
      <v>0</v>
    </spb>
    <spb s="2">
      <v>55</v>
      <v>name</v>
    </spb>
    <spb s="39">
      <v>grams per centimeter cubed</v>
      <v>unified atomic mass units</v>
      <v>picometers</v>
      <v>degrees Celsius</v>
      <v>degrees Celsius</v>
      <v>picometers</v>
      <v>mass percent</v>
      <v>mass percent</v>
      <v>mass percent</v>
      <v>mass percent</v>
      <v>kilojoules per mole</v>
      <v>mass percent</v>
      <v>mass percent</v>
      <v>picometers</v>
    </spb>
    <spb s="2">
      <v>56</v>
      <v>name</v>
    </spb>
    <spb s="11">
      <v>25</v>
    </spb>
    <spb s="40">
      <v>0</v>
      <v>1</v>
      <v>1</v>
      <v>1</v>
      <v>1</v>
      <v>2</v>
      <v>1</v>
      <v>0</v>
      <v>3</v>
      <v>1</v>
      <v>0</v>
      <v>1</v>
      <v>1</v>
      <v>1</v>
      <v>1</v>
      <v>1</v>
      <v>1</v>
      <v>1</v>
      <v>1</v>
      <v>1</v>
      <v>0</v>
      <v>1</v>
      <v>1</v>
      <v>4</v>
      <v>1</v>
      <v>0</v>
      <v>0</v>
      <v>0</v>
      <v>0</v>
    </spb>
    <spb s="2">
      <v>57</v>
      <v>name</v>
    </spb>
    <spb s="41">
      <v>grams per centimeter cubed</v>
      <v>unified atomic mass units</v>
      <v>picometers</v>
      <v>degrees Celsius</v>
      <v>degrees Celsius</v>
      <v>picometers</v>
      <v>mass percent</v>
      <v>mass percent</v>
      <v>mass percent</v>
      <v>kilojoules per mole</v>
      <v>mass percent</v>
      <v>picometers</v>
      <v>meters cubed per kilogram</v>
      <v>meters cubed per mole</v>
    </spb>
    <spb s="11">
      <v>26</v>
    </spb>
    <spb s="42">
      <v>0</v>
      <v>1</v>
      <v>1</v>
      <v>1</v>
      <v>1</v>
      <v>2</v>
      <v>1</v>
      <v>0</v>
      <v>3</v>
      <v>1</v>
      <v>1</v>
      <v>0</v>
      <v>1</v>
      <v>1</v>
      <v>1</v>
      <v>1</v>
      <v>1</v>
      <v>1</v>
      <v>1</v>
      <v>1</v>
      <v>1</v>
      <v>1</v>
      <v>0</v>
      <v>1</v>
      <v>1</v>
      <v>4</v>
      <v>1</v>
      <v>102</v>
      <v>0</v>
      <v>0</v>
      <v>0</v>
      <v>0</v>
    </spb>
    <spb s="2">
      <v>58</v>
      <v>name</v>
    </spb>
    <spb s="43">
      <v>grams per centimeter cubed</v>
      <v>unified atomic mass units</v>
      <v>meter ohms</v>
      <v>picometers</v>
      <v>degrees Celsius</v>
      <v>degrees Celsius</v>
      <v>picometers</v>
      <v>mass percent</v>
      <v>mass percent</v>
      <v>mass percent</v>
      <v>kilojoules per mole</v>
      <v>mass percent</v>
      <v>mass percent</v>
      <v>siemens per meter</v>
      <v>meters cubed per kilogram</v>
      <v>meters cubed per mole</v>
    </spb>
    <spb s="11">
      <v>27</v>
    </spb>
    <spb s="2">
      <v>59</v>
      <v>name</v>
    </spb>
    <spb s="44">
      <v>0</v>
      <v>1</v>
      <v>1</v>
      <v>1</v>
      <v>1</v>
      <v>2</v>
      <v>1</v>
      <v>0</v>
      <v>3</v>
      <v>1</v>
      <v>1</v>
      <v>0</v>
      <v>1</v>
      <v>1</v>
      <v>1</v>
      <v>1</v>
      <v>1</v>
      <v>1</v>
      <v>1</v>
      <v>1</v>
      <v>1</v>
      <v>1</v>
      <v>1</v>
      <v>0</v>
      <v>1</v>
      <v>1</v>
      <v>4</v>
      <v>1</v>
      <v>102</v>
      <v>0</v>
    </spb>
    <spb s="2">
      <v>60</v>
      <v>name</v>
    </spb>
    <spb s="45">
      <v>grams per centimeter cubed</v>
      <v>unified atomic mass units</v>
      <v>meter ohms</v>
      <v>picometers</v>
      <v>degrees Celsius</v>
      <v>degrees Celsius</v>
      <v>picometers</v>
      <v>mass percent</v>
      <v>mass percent</v>
      <v>mass percent</v>
      <v>mass percent</v>
      <v>kilojoules per mole</v>
      <v>mass percent</v>
      <v>mass percent</v>
      <v>siemens per meter</v>
    </spb>
    <spb s="2">
      <v>61</v>
      <v>name</v>
    </spb>
    <spb s="46">
      <v>0</v>
      <v>1</v>
      <v>1</v>
      <v>1</v>
      <v>1</v>
      <v>2</v>
      <v>1</v>
      <v>0</v>
      <v>3</v>
      <v>1</v>
      <v>1</v>
      <v>0</v>
      <v>1</v>
      <v>1</v>
      <v>1</v>
      <v>1</v>
      <v>1</v>
      <v>1</v>
      <v>1</v>
      <v>1</v>
      <v>1</v>
      <v>1</v>
      <v>1</v>
      <v>0</v>
      <v>1</v>
      <v>1</v>
      <v>1</v>
      <v>4</v>
      <v>1</v>
      <v>102</v>
      <v>0</v>
    </spb>
    <spb s="2">
      <v>62</v>
      <v>name</v>
    </spb>
    <spb s="47">
      <v>grams per centimeter cubed</v>
      <v>unified atomic mass units</v>
      <v>meter ohms</v>
      <v>picometers</v>
      <v>degrees Celsius</v>
      <v>degrees Celsius</v>
      <v>picometers</v>
      <v>mass percent</v>
      <v>mass percent</v>
      <v>mass percent</v>
      <v>mass percent</v>
      <v>kilojoules per mole</v>
      <v>mass percent</v>
      <v>mass percent</v>
      <v>picometers</v>
      <v>siemens per meter</v>
    </spb>
    <spb s="48">
      <v>0</v>
      <v>1</v>
      <v>1</v>
      <v>1</v>
      <v>1</v>
      <v>2</v>
      <v>1</v>
      <v>0</v>
      <v>3</v>
      <v>1</v>
      <v>1</v>
      <v>0</v>
      <v>1</v>
      <v>1</v>
      <v>1</v>
      <v>1</v>
      <v>1</v>
      <v>1</v>
      <v>1</v>
      <v>1</v>
      <v>1</v>
      <v>1</v>
      <v>0</v>
      <v>1</v>
      <v>1</v>
      <v>1</v>
      <v>4</v>
      <v>1</v>
      <v>102</v>
      <v>0</v>
      <v>0</v>
      <v>0</v>
      <v>0</v>
    </spb>
    <spb s="2">
      <v>63</v>
      <v>name</v>
    </spb>
    <spb s="49">
      <v>grams per centimeter cubed</v>
      <v>unified atomic mass units</v>
      <v>meter ohms</v>
      <v>picometers</v>
      <v>degrees Celsius</v>
      <v>degrees Celsius</v>
      <v>picometers</v>
      <v>mass percent</v>
      <v>mass percent</v>
      <v>mass percent</v>
      <v>kilojoules per mole</v>
      <v>mass percent</v>
      <v>mass percent</v>
      <v>picometers</v>
      <v>siemens per meter</v>
      <v>meters cubed per kilogram</v>
      <v>meters cubed per mole</v>
    </spb>
    <spb s="50">
      <v>0</v>
      <v>1</v>
      <v>1</v>
      <v>1</v>
      <v>1</v>
      <v>2</v>
      <v>1</v>
      <v>0</v>
      <v>3</v>
      <v>1</v>
      <v>1</v>
      <v>0</v>
      <v>1</v>
      <v>1</v>
      <v>1</v>
      <v>1</v>
      <v>1</v>
      <v>1</v>
      <v>1</v>
      <v>1</v>
      <v>1</v>
      <v>1</v>
      <v>0</v>
      <v>1</v>
      <v>1</v>
      <v>1</v>
      <v>4</v>
      <v>1</v>
      <v>102</v>
      <v>0</v>
      <v>0</v>
      <v>0</v>
      <v>0</v>
    </spb>
    <spb s="2">
      <v>64</v>
      <v>name</v>
    </spb>
    <spb s="51">
      <v>grams per centimeter cubed</v>
      <v>unified atomic mass units</v>
      <v>meter ohms</v>
      <v>picometers</v>
      <v>degrees Celsius</v>
      <v>degrees Celsius</v>
      <v>picometers</v>
      <v>mass percent</v>
      <v>mass percent</v>
      <v>mass percent</v>
      <v>kilojoules per mole</v>
      <v>mass percent</v>
      <v>mass percent</v>
      <v>picometers</v>
      <v>siemens per meter</v>
      <v>meters cubed per kilogram</v>
      <v>meters cubed per mole</v>
    </spb>
    <spb s="52">
      <v>0</v>
      <v>1</v>
      <v>1</v>
      <v>1</v>
      <v>1</v>
      <v>2</v>
      <v>1</v>
      <v>0</v>
      <v>3</v>
      <v>1</v>
      <v>0</v>
      <v>1</v>
      <v>1</v>
      <v>1</v>
      <v>1</v>
      <v>1</v>
      <v>1</v>
      <v>1</v>
      <v>1</v>
      <v>1</v>
      <v>1</v>
      <v>0</v>
      <v>1</v>
      <v>1</v>
      <v>1</v>
      <v>4</v>
      <v>1</v>
      <v>0</v>
      <v>0</v>
      <v>0</v>
      <v>0</v>
    </spb>
    <spb s="2">
      <v>65</v>
      <v>name</v>
    </spb>
    <spb s="53">
      <v>grams per centimeter cubed</v>
      <v>unified atomic mass units</v>
      <v>picometers</v>
      <v>degrees Celsius</v>
      <v>degrees Celsius</v>
      <v>picometers</v>
      <v>mass percent</v>
      <v>mass percent</v>
      <v>mass percent</v>
      <v>kilojoules per mole</v>
      <v>mass percent</v>
      <v>mass percent</v>
      <v>picometers</v>
      <v>meters cubed per kilogram</v>
      <v>meters cubed per mole</v>
    </spb>
    <spb s="2">
      <v>66</v>
      <v>name</v>
    </spb>
    <spb s="54">
      <v>0</v>
      <v>1</v>
      <v>1</v>
      <v>1</v>
      <v>1</v>
      <v>2</v>
      <v>1</v>
      <v>0</v>
      <v>3</v>
      <v>1</v>
      <v>0</v>
      <v>1</v>
      <v>1</v>
      <v>1</v>
      <v>1</v>
      <v>1</v>
      <v>1</v>
      <v>1</v>
      <v>1</v>
      <v>1</v>
      <v>0</v>
      <v>1</v>
      <v>1</v>
      <v>4</v>
      <v>1</v>
      <v>0</v>
      <v>0</v>
      <v>0</v>
      <v>0</v>
    </spb>
    <spb s="2">
      <v>67</v>
      <v>name</v>
    </spb>
    <spb s="55">
      <v>grams per centimeter cubed</v>
      <v>unified atomic mass units</v>
      <v>picometers</v>
      <v>degrees Celsius</v>
      <v>degrees Celsius</v>
      <v>picometers</v>
      <v>mass percent</v>
      <v>mass percent</v>
      <v>kilojoules per mole</v>
      <v>mass percent</v>
      <v>picometers</v>
      <v>meters cubed per kilogram</v>
      <v>meters cubed per mole</v>
    </spb>
    <spb s="56">
      <v>0</v>
      <v>1</v>
      <v>1</v>
      <v>1</v>
      <v>1</v>
      <v>2</v>
      <v>1</v>
      <v>1</v>
      <v>0</v>
      <v>3</v>
      <v>1</v>
      <v>1</v>
      <v>0</v>
      <v>1</v>
      <v>1</v>
      <v>1</v>
      <v>1</v>
      <v>1</v>
      <v>1</v>
      <v>1</v>
      <v>1</v>
      <v>1</v>
      <v>1</v>
      <v>1</v>
      <v>0</v>
      <v>1</v>
      <v>4</v>
      <v>1</v>
      <v>102</v>
      <v>0</v>
      <v>0</v>
      <v>0</v>
      <v>0</v>
    </spb>
    <spb s="2">
      <v>68</v>
      <v>name</v>
    </spb>
    <spb s="57">
      <v>grams per centimeter cubed</v>
      <v>megayears</v>
      <v>unified atomic mass units</v>
      <v>meter ohms</v>
      <v>picometers</v>
      <v>degrees Celsius</v>
      <v>degrees Celsius</v>
      <v>picometers</v>
      <v>mass percent</v>
      <v>mass percent</v>
      <v>mass percent</v>
      <v>mass percent</v>
      <v>kilojoules per mole</v>
      <v>mass percent</v>
      <v>siemens per meter</v>
      <v>meters cubed per kilogram</v>
      <v>meters cubed per mole</v>
    </spb>
    <spb s="58">
      <v>0</v>
      <v>1</v>
      <v>1</v>
      <v>1</v>
      <v>1</v>
      <v>2</v>
      <v>1</v>
      <v>0</v>
      <v>3</v>
      <v>1</v>
      <v>1</v>
      <v>0</v>
      <v>1</v>
      <v>1</v>
      <v>1</v>
      <v>1</v>
      <v>1</v>
      <v>1</v>
      <v>1</v>
      <v>1</v>
      <v>1</v>
      <v>0</v>
      <v>1</v>
      <v>1</v>
      <v>4</v>
      <v>1</v>
      <v>102</v>
      <v>0</v>
      <v>0</v>
      <v>0</v>
      <v>0</v>
    </spb>
    <spb s="2">
      <v>69</v>
      <v>name</v>
    </spb>
    <spb s="59">
      <v>grams per centimeter cubed</v>
      <v>unified atomic mass units</v>
      <v>meter ohms</v>
      <v>picometers</v>
      <v>degrees Celsius</v>
      <v>degrees Celsius</v>
      <v>picometers</v>
      <v>mass percent</v>
      <v>mass percent</v>
      <v>kilojoules per mole</v>
      <v>mass percent</v>
      <v>mass percent</v>
      <v>siemens per meter</v>
      <v>meters cubed per kilogram</v>
      <v>meters cubed per mole</v>
    </spb>
    <spb s="60">
      <v>0</v>
      <v>1</v>
      <v>1</v>
      <v>1</v>
      <v>1</v>
      <v>2</v>
      <v>1</v>
      <v>0</v>
      <v>3</v>
      <v>1</v>
      <v>1</v>
      <v>0</v>
      <v>1</v>
      <v>1</v>
      <v>1</v>
      <v>1</v>
      <v>1</v>
      <v>1</v>
      <v>1</v>
      <v>1</v>
      <v>1</v>
      <v>0</v>
      <v>1</v>
      <v>1</v>
      <v>1</v>
      <v>4</v>
      <v>1</v>
      <v>102</v>
      <v>0</v>
      <v>0</v>
      <v>0</v>
      <v>0</v>
    </spb>
    <spb s="2">
      <v>70</v>
      <v>name</v>
    </spb>
    <spb s="61">
      <v>grams per centimeter cubed</v>
      <v>unified atomic mass units</v>
      <v>meter ohms</v>
      <v>picometers</v>
      <v>degrees Celsius</v>
      <v>degrees Celsius</v>
      <v>picometers</v>
      <v>mass percent</v>
      <v>mass percent</v>
      <v>kilojoules per mole</v>
      <v>mass percent</v>
      <v>mass percent</v>
      <v>picometers</v>
      <v>siemens per meter</v>
      <v>meters cubed per kilogram</v>
      <v>meters cubed per mole</v>
    </spb>
    <spb s="2">
      <v>71</v>
      <v>name</v>
    </spb>
    <spb s="2">
      <v>72</v>
      <v>name</v>
    </spb>
    <spb s="62">
      <v>0</v>
      <v>1</v>
      <v>1</v>
      <v>1</v>
      <v>1</v>
      <v>2</v>
      <v>1</v>
      <v>0</v>
      <v>3</v>
      <v>1</v>
      <v>1</v>
      <v>0</v>
      <v>1</v>
      <v>1</v>
      <v>1</v>
      <v>1</v>
      <v>1</v>
      <v>1</v>
      <v>1</v>
      <v>1</v>
      <v>0</v>
      <v>1</v>
      <v>1</v>
      <v>1</v>
      <v>4</v>
      <v>1</v>
      <v>102</v>
      <v>0</v>
      <v>0</v>
      <v>0</v>
      <v>0</v>
    </spb>
    <spb s="2">
      <v>73</v>
      <v>name</v>
    </spb>
    <spb s="63">
      <v>grams per centimeter cubed</v>
      <v>unified atomic mass units</v>
      <v>meter ohms</v>
      <v>picometers</v>
      <v>degrees Celsius</v>
      <v>degrees Celsius</v>
      <v>picometers</v>
      <v>mass percent</v>
      <v>kilojoules per mole</v>
      <v>mass percent</v>
      <v>mass percent</v>
      <v>picometers</v>
      <v>siemens per meter</v>
      <v>meters cubed per kilogram</v>
      <v>meters cubed per mole</v>
    </spb>
    <spb s="64">
      <v>0</v>
      <v>1</v>
      <v>1</v>
      <v>1</v>
      <v>1</v>
      <v>2</v>
      <v>1</v>
      <v>0</v>
      <v>3</v>
      <v>1</v>
      <v>1</v>
      <v>0</v>
      <v>1</v>
      <v>1</v>
      <v>1</v>
      <v>1</v>
      <v>1</v>
      <v>1</v>
      <v>1</v>
      <v>1</v>
      <v>1</v>
      <v>0</v>
      <v>1</v>
      <v>1</v>
      <v>4</v>
      <v>1</v>
      <v>102</v>
      <v>0</v>
      <v>0</v>
      <v>0</v>
      <v>0</v>
    </spb>
    <spb s="2">
      <v>74</v>
      <v>name</v>
    </spb>
    <spb s="65">
      <v>grams per centimeter cubed</v>
      <v>unified atomic mass units</v>
      <v>meter ohms</v>
      <v>picometers</v>
      <v>degrees Celsius</v>
      <v>degrees Celsius</v>
      <v>picometers</v>
      <v>mass percent</v>
      <v>mass percent</v>
      <v>kilojoules per mole</v>
      <v>mass percent</v>
      <v>mass percent</v>
      <v>siemens per meter</v>
      <v>meters cubed per kilogram</v>
      <v>meters cubed per mole</v>
    </spb>
    <spb s="66">
      <v>42</v>
      <v>0</v>
      <v>43</v>
      <v>43</v>
      <v>42</v>
      <v>43</v>
      <v>44</v>
      <v>44</v>
      <v>42</v>
      <v>0</v>
      <v>42</v>
      <v>43</v>
      <v>43</v>
      <v>44</v>
      <v>42</v>
      <v>42</v>
      <v>44</v>
      <v>44</v>
      <v>44</v>
      <v>42</v>
      <v>0</v>
      <v>0</v>
      <v>0</v>
      <v>44</v>
      <v>42</v>
      <v>42</v>
      <v>42</v>
      <v>42</v>
      <v>42</v>
      <v>42</v>
      <v>44</v>
      <v>42</v>
      <v>44</v>
      <v>44</v>
      <v>0</v>
      <v>44</v>
      <v>45</v>
      <v>42</v>
      <v>0</v>
      <v>0</v>
      <v>0</v>
      <v>45</v>
      <v>42</v>
      <v>42</v>
      <v>4</v>
      <v>46</v>
      <v>42</v>
      <v>42</v>
      <v>42</v>
      <v>44</v>
      <v>42</v>
      <v>42</v>
      <v>0</v>
      <v>42</v>
      <v>42</v>
      <v>42</v>
      <v>0</v>
      <v>42</v>
      <v>42</v>
      <v>42</v>
      <v>42</v>
      <v>42</v>
      <v>42</v>
    </spb>
    <spb s="2">
      <v>75</v>
      <v>name</v>
    </spb>
    <spb s="67">
      <v>0</v>
      <v>1</v>
      <v>1</v>
      <v>1</v>
      <v>1</v>
      <v>2</v>
      <v>1</v>
      <v>1</v>
      <v>0</v>
      <v>3</v>
      <v>1</v>
      <v>1</v>
      <v>0</v>
      <v>1</v>
      <v>1</v>
      <v>1</v>
      <v>1</v>
      <v>1</v>
      <v>1</v>
      <v>1</v>
      <v>1</v>
      <v>1</v>
      <v>1</v>
      <v>0</v>
      <v>1</v>
      <v>1</v>
      <v>4</v>
      <v>1</v>
      <v>102</v>
      <v>0</v>
      <v>0</v>
      <v>0</v>
      <v>0</v>
    </spb>
    <spb s="2">
      <v>76</v>
      <v>name</v>
    </spb>
    <spb s="68">
      <v>grams per centimeter cubed</v>
      <v>years</v>
      <v>unified atomic mass units</v>
      <v>meter ohms</v>
      <v>picometers</v>
      <v>degrees Celsius</v>
      <v>degrees Celsius</v>
      <v>picometers</v>
      <v>mass percent</v>
      <v>mass percent</v>
      <v>mass percent</v>
      <v>kilojoules per mole</v>
      <v>mass percent</v>
      <v>mass percent</v>
      <v>siemens per meter</v>
      <v>meters cubed per kilogram</v>
      <v>meters cubed per mole</v>
    </spb>
    <spb s="69">
      <v>0</v>
      <v>1</v>
      <v>1</v>
      <v>1</v>
      <v>1</v>
      <v>2</v>
      <v>1</v>
      <v>1</v>
      <v>0</v>
      <v>3</v>
      <v>1</v>
      <v>1</v>
      <v>0</v>
      <v>1</v>
      <v>1</v>
      <v>1</v>
      <v>1</v>
      <v>1</v>
      <v>1</v>
      <v>1</v>
      <v>1</v>
      <v>1</v>
      <v>0</v>
      <v>4</v>
      <v>1</v>
      <v>102</v>
      <v>0</v>
    </spb>
    <spb s="2">
      <v>77</v>
      <v>name</v>
    </spb>
    <spb s="70">
      <v>grams per centimeter cubed</v>
      <v>years</v>
      <v>unified atomic mass units</v>
      <v>meter ohms</v>
      <v>picometers</v>
      <v>degrees Celsius</v>
      <v>degrees Celsius</v>
      <v>picometers</v>
      <v>mass percent</v>
      <v>mass percent</v>
      <v>kilojoules per mole</v>
      <v>siemens per meter</v>
    </spb>
    <spb s="11">
      <v>28</v>
    </spb>
    <spb s="71">
      <v>0</v>
      <v>1</v>
      <v>1</v>
      <v>1</v>
      <v>1</v>
      <v>2</v>
      <v>1</v>
      <v>1</v>
      <v>0</v>
      <v>3</v>
      <v>1</v>
      <v>0</v>
      <v>1</v>
      <v>1</v>
      <v>1</v>
      <v>1</v>
      <v>1</v>
      <v>1</v>
      <v>1</v>
      <v>1</v>
      <v>1</v>
      <v>0</v>
      <v>1</v>
      <v>4</v>
      <v>0</v>
    </spb>
    <spb s="2">
      <v>78</v>
      <v>name</v>
    </spb>
    <spb s="72">
      <v>grams per centimeter cubed</v>
      <v>hours</v>
      <v>unified atomic mass units</v>
      <v>picometers</v>
      <v>degrees Celsius</v>
      <v>picometers</v>
      <v>mass percent</v>
      <v>mass percent</v>
      <v>mass percent</v>
      <v>kilojoules per mole</v>
      <v>mass percent</v>
    </spb>
    <spb s="73">
      <v>0</v>
      <v>1</v>
      <v>1</v>
      <v>1</v>
      <v>1</v>
      <v>2</v>
      <v>1</v>
      <v>1</v>
      <v>0</v>
      <v>3</v>
      <v>1</v>
      <v>0</v>
      <v>1</v>
      <v>1</v>
      <v>1</v>
      <v>1</v>
      <v>1</v>
      <v>1</v>
      <v>1</v>
      <v>0</v>
      <v>4</v>
      <v>0</v>
    </spb>
    <spb s="2">
      <v>79</v>
      <v>name</v>
    </spb>
    <spb s="74">
      <v>grams per centimeter cubed</v>
      <v>hours</v>
      <v>unified atomic mass units</v>
      <v>picometers</v>
      <v>degrees Celsius</v>
      <v>degrees Celsius</v>
      <v>picometers</v>
      <v>mass percent</v>
      <v>kilojoules per mole</v>
    </spb>
    <spb s="11">
      <v>29</v>
    </spb>
    <spb s="75">
      <v>0</v>
      <v>1</v>
      <v>1</v>
      <v>1</v>
      <v>1</v>
      <v>2</v>
      <v>1</v>
      <v>1</v>
      <v>0</v>
      <v>3</v>
      <v>1</v>
      <v>1</v>
      <v>1</v>
      <v>1</v>
      <v>1</v>
      <v>1</v>
      <v>0</v>
      <v>4</v>
      <v>0</v>
    </spb>
    <spb s="2">
      <v>80</v>
      <v>name</v>
    </spb>
    <spb s="76">
      <v>grams per centimeter cubed</v>
      <v>minutes</v>
      <v>unified atomic mass units</v>
      <v>picometers</v>
      <v>mass percent</v>
    </spb>
    <spb s="77">
      <v>0</v>
      <v>1</v>
      <v>1</v>
      <v>1</v>
      <v>1</v>
      <v>2</v>
      <v>1</v>
      <v>1</v>
      <v>0</v>
      <v>3</v>
      <v>1</v>
      <v>1</v>
      <v>1</v>
      <v>1</v>
      <v>1</v>
      <v>1</v>
      <v>1</v>
      <v>1</v>
      <v>1</v>
      <v>1</v>
      <v>1</v>
      <v>0</v>
      <v>4</v>
      <v>1</v>
      <v>102</v>
      <v>0</v>
    </spb>
    <spb s="2">
      <v>81</v>
      <v>name</v>
    </spb>
    <spb s="78">
      <v>grams per centimeter cubed</v>
      <v>years</v>
      <v>unified atomic mass units</v>
      <v>meter ohms</v>
      <v>degrees Celsius</v>
      <v>degrees Celsius</v>
      <v>picometers</v>
      <v>mass percent</v>
      <v>mass percent</v>
      <v>mass percent</v>
      <v>siemens per meter</v>
    </spb>
    <spb s="11">
      <v>30</v>
    </spb>
    <spb s="79">
      <v>0</v>
      <v>1</v>
      <v>1</v>
      <v>1</v>
      <v>1</v>
      <v>2</v>
      <v>1</v>
      <v>1</v>
      <v>0</v>
      <v>3</v>
      <v>1</v>
      <v>1</v>
      <v>1</v>
      <v>1</v>
      <v>1</v>
      <v>1</v>
      <v>1</v>
      <v>0</v>
      <v>1</v>
      <v>4</v>
      <v>0</v>
    </spb>
    <spb s="2">
      <v>82</v>
      <v>name</v>
    </spb>
    <spb s="80">
      <v>grams per centimeter cubed</v>
      <v>hours</v>
      <v>unified atomic mass units</v>
      <v>mass percent</v>
      <v>mass percent</v>
      <v>mass percent</v>
      <v>mass percent</v>
      <v>mass percent</v>
    </spb>
    <spb s="80">
      <v>grams per centimeter cubed</v>
      <v>minutes</v>
      <v>unified atomic mass units</v>
      <v>mass percent</v>
      <v>mass percent</v>
      <v>mass percent</v>
      <v>mass percent</v>
      <v>mass percent</v>
    </spb>
    <spb s="81">
      <v>0</v>
      <v>1</v>
      <v>1</v>
      <v>1</v>
      <v>1</v>
      <v>1</v>
      <v>1</v>
      <v>0</v>
      <v>3</v>
      <v>1</v>
      <v>1</v>
      <v>1</v>
      <v>1</v>
      <v>1</v>
      <v>1</v>
      <v>1</v>
      <v>0</v>
      <v>1</v>
      <v>4</v>
      <v>0</v>
    </spb>
    <spb s="2">
      <v>83</v>
      <v>name</v>
    </spb>
    <spb s="2">
      <v>84</v>
      <v>name</v>
    </spb>
    <spb s="82">
      <v>1</v>
      <v>3</v>
      <v>2</v>
    </spb>
    <spb s="2">
      <v>85</v>
      <v>name</v>
    </spb>
    <spb s="80">
      <v>grams per centimeter cubed</v>
      <v>seconds</v>
      <v>unified atomic mass units</v>
      <v>mass percent</v>
      <v>mass percent</v>
      <v>mass percent</v>
      <v>mass percent</v>
      <v>mass percent</v>
    </spb>
    <spb s="80">
      <v>grams per centimeter cubed</v>
      <v>milliseconds</v>
      <v>unified atomic mass units</v>
      <v>mass percent</v>
      <v>mass percent</v>
      <v>mass percent</v>
      <v>mass percent</v>
      <v>mass percent</v>
    </spb>
    <spb s="2">
      <v>86</v>
      <v>name</v>
    </spb>
    <spb s="83">
      <v>0</v>
      <v>1</v>
      <v>1</v>
      <v>1</v>
      <v>2</v>
      <v>1</v>
      <v>0</v>
      <v>3</v>
      <v>1</v>
      <v>1</v>
      <v>1</v>
      <v>1</v>
      <v>1</v>
      <v>1</v>
      <v>1</v>
      <v>1</v>
      <v>1</v>
      <v>1</v>
      <v>1</v>
      <v>1</v>
      <v>0</v>
      <v>1</v>
      <v>1</v>
      <v>4</v>
      <v>1</v>
      <v>102</v>
      <v>0</v>
      <v>0</v>
      <v>0</v>
      <v>0</v>
    </spb>
    <spb s="2">
      <v>87</v>
      <v>name</v>
    </spb>
    <spb s="84">
      <v>grams per centimeter cubed</v>
      <v>unified atomic mass units</v>
      <v>meter ohms</v>
      <v>degrees Celsius</v>
      <v>degrees Celsius</v>
      <v>picometers</v>
      <v>mass percent</v>
      <v>mass percent</v>
      <v>mass percent</v>
      <v>kilojoules per mole</v>
      <v>mass percent</v>
      <v>mass percent</v>
      <v>siemens per meter</v>
      <v>meters cubed per kilogram</v>
      <v>meters cubed per mole</v>
    </spb>
    <spb s="85">
      <v>0</v>
      <v>1</v>
      <v>1</v>
      <v>1</v>
      <v>2</v>
      <v>1</v>
      <v>0</v>
      <v>3</v>
      <v>1</v>
      <v>1</v>
      <v>0</v>
      <v>1</v>
      <v>1</v>
      <v>1</v>
      <v>1</v>
      <v>1</v>
      <v>1</v>
      <v>1</v>
      <v>1</v>
      <v>1</v>
      <v>1</v>
      <v>0</v>
      <v>1</v>
      <v>1</v>
      <v>4</v>
      <v>1</v>
      <v>102</v>
      <v>0</v>
      <v>0</v>
      <v>0</v>
      <v>0</v>
    </spb>
    <spb s="2">
      <v>88</v>
      <v>name</v>
    </spb>
    <spb s="86">
      <v>0</v>
      <v>1</v>
      <v>1</v>
      <v>1</v>
      <v>2</v>
      <v>1</v>
      <v>1</v>
      <v>0</v>
      <v>3</v>
      <v>1</v>
      <v>1</v>
      <v>0</v>
      <v>1</v>
      <v>1</v>
      <v>1</v>
      <v>1</v>
      <v>1</v>
      <v>1</v>
      <v>1</v>
      <v>1</v>
      <v>1</v>
      <v>1</v>
      <v>0</v>
      <v>1</v>
      <v>4</v>
      <v>102</v>
      <v>0</v>
    </spb>
    <spb s="2">
      <v>89</v>
      <v>name</v>
    </spb>
    <spb s="87">
      <v>grams per centimeter cubed</v>
      <v>years</v>
      <v>unified atomic mass units</v>
      <v>meter ohms</v>
      <v>picometers</v>
      <v>degrees Celsius</v>
      <v>degrees Celsius</v>
      <v>picometers</v>
      <v>mass percent</v>
      <v>mass percent</v>
      <v>mass percent</v>
      <v>mass percent</v>
      <v>kilojoules per mole</v>
      <v>mass percent</v>
      <v>siemens per meter</v>
    </spb>
    <spb s="88">
      <v>0</v>
      <v>1</v>
      <v>1</v>
      <v>1</v>
      <v>2</v>
      <v>1</v>
      <v>0</v>
      <v>3</v>
      <v>1</v>
      <v>1</v>
      <v>0</v>
      <v>1</v>
      <v>1</v>
      <v>1</v>
      <v>1</v>
      <v>1</v>
      <v>1</v>
      <v>1</v>
      <v>1</v>
      <v>1</v>
      <v>0</v>
      <v>1</v>
      <v>1</v>
      <v>4</v>
      <v>1</v>
      <v>102</v>
      <v>0</v>
      <v>0</v>
      <v>0</v>
      <v>0</v>
    </spb>
    <spb s="2">
      <v>90</v>
      <v>name</v>
    </spb>
    <spb s="89">
      <v>0</v>
      <v>1</v>
      <v>1</v>
      <v>1</v>
      <v>2</v>
      <v>1</v>
      <v>0</v>
      <v>3</v>
      <v>1</v>
      <v>1</v>
      <v>0</v>
      <v>1</v>
      <v>1</v>
      <v>1</v>
      <v>1</v>
      <v>1</v>
      <v>1</v>
      <v>1</v>
      <v>1</v>
      <v>1</v>
      <v>1</v>
      <v>0</v>
      <v>1</v>
      <v>1</v>
      <v>4</v>
      <v>1</v>
      <v>102</v>
      <v>0</v>
    </spb>
    <spb s="2">
      <v>91</v>
      <v>name</v>
    </spb>
    <spb s="90">
      <v>grams per centimeter cubed</v>
      <v>unified atomic mass units</v>
      <v>meter ohms</v>
      <v>picometers</v>
      <v>degrees Celsius</v>
      <v>degrees Celsius</v>
      <v>picometers</v>
      <v>mass percent</v>
      <v>mass percent</v>
      <v>mass percent</v>
      <v>kilojoules per mole</v>
      <v>mass percent</v>
      <v>mass percent</v>
      <v>siemens per meter</v>
    </spb>
    <spb s="91">
      <v>0</v>
      <v>1</v>
      <v>1</v>
      <v>1</v>
      <v>2</v>
      <v>1</v>
      <v>1</v>
      <v>0</v>
      <v>3</v>
      <v>1</v>
      <v>1</v>
      <v>1</v>
      <v>1</v>
      <v>1</v>
      <v>1</v>
      <v>1</v>
      <v>1</v>
      <v>1</v>
      <v>0</v>
      <v>4</v>
      <v>1</v>
      <v>0</v>
    </spb>
    <spb s="2">
      <v>92</v>
      <v>name</v>
    </spb>
    <spb s="92">
      <v>grams per centimeter cubed</v>
      <v>years</v>
      <v>unified atomic mass units</v>
      <v>degrees Celsius</v>
      <v>degrees Celsius</v>
      <v>picometers</v>
      <v>mass percent</v>
      <v>mass percent</v>
    </spb>
    <spb s="93">
      <v>0</v>
      <v>1</v>
      <v>1</v>
      <v>1</v>
      <v>2</v>
      <v>1</v>
      <v>1</v>
      <v>0</v>
      <v>3</v>
      <v>1</v>
      <v>1</v>
      <v>1</v>
      <v>1</v>
      <v>1</v>
      <v>1</v>
      <v>1</v>
      <v>1</v>
      <v>1</v>
      <v>1</v>
      <v>1</v>
      <v>1</v>
      <v>0</v>
      <v>1</v>
      <v>1</v>
      <v>4</v>
      <v>1</v>
      <v>102</v>
      <v>0</v>
      <v>0</v>
      <v>0</v>
      <v>0</v>
    </spb>
    <spb s="2">
      <v>93</v>
      <v>name</v>
    </spb>
    <spb s="94">
      <v>grams per centimeter cubed</v>
      <v>gigayears</v>
      <v>unified atomic mass units</v>
      <v>meter ohms</v>
      <v>degrees Celsius</v>
      <v>degrees Celsius</v>
      <v>picometers</v>
      <v>mass percent</v>
      <v>mass percent</v>
      <v>mass percent</v>
      <v>mass percent</v>
      <v>mass percent</v>
      <v>mass percent</v>
      <v>siemens per meter</v>
      <v>meters cubed per kilogram</v>
      <v>meters cubed per mole</v>
    </spb>
    <spb s="95">
      <v>0</v>
      <v>1</v>
      <v>1</v>
      <v>1</v>
      <v>2</v>
      <v>1</v>
      <v>1</v>
      <v>0</v>
      <v>3</v>
      <v>1</v>
      <v>1</v>
      <v>1</v>
      <v>1</v>
      <v>1</v>
      <v>1</v>
      <v>1</v>
      <v>1</v>
      <v>1</v>
      <v>1</v>
      <v>1</v>
      <v>0</v>
      <v>4</v>
      <v>1</v>
      <v>102</v>
      <v>0</v>
      <v>0</v>
      <v>0</v>
      <v>0</v>
    </spb>
    <spb s="2">
      <v>94</v>
      <v>name</v>
    </spb>
    <spb s="96">
      <v>grams per centimeter cubed</v>
      <v>years</v>
      <v>unified atomic mass units</v>
      <v>meter ohms</v>
      <v>degrees Celsius</v>
      <v>degrees Celsius</v>
      <v>picometers</v>
      <v>mass percent</v>
      <v>mass percent</v>
      <v>mass percent</v>
      <v>siemens per meter</v>
      <v>meters cubed per kilogram</v>
      <v>meters cubed per mole</v>
    </spb>
    <spb s="11">
      <v>31</v>
    </spb>
    <spb s="97">
      <v>0</v>
      <v>1</v>
      <v>1</v>
      <v>1</v>
      <v>2</v>
      <v>1</v>
      <v>1</v>
      <v>0</v>
      <v>3</v>
      <v>1</v>
      <v>1</v>
      <v>1</v>
      <v>1</v>
      <v>1</v>
      <v>1</v>
      <v>1</v>
      <v>1</v>
      <v>1</v>
      <v>1</v>
      <v>1</v>
      <v>1</v>
      <v>0</v>
      <v>1</v>
      <v>1</v>
      <v>1</v>
      <v>4</v>
      <v>1</v>
      <v>102</v>
      <v>0</v>
      <v>0</v>
      <v>0</v>
      <v>0</v>
    </spb>
    <spb s="2">
      <v>95</v>
      <v>name</v>
    </spb>
    <spb s="98">
      <v>grams per centimeter cubed</v>
      <v>gigayears</v>
      <v>unified atomic mass units</v>
      <v>meter ohms</v>
      <v>degrees Celsius</v>
      <v>degrees Celsius</v>
      <v>picometers</v>
      <v>mass percent</v>
      <v>mass percent</v>
      <v>mass percent</v>
      <v>mass percent</v>
      <v>mass percent</v>
      <v>mass percent</v>
      <v>picometers</v>
      <v>siemens per meter</v>
      <v>meters cubed per kilogram</v>
      <v>meters cubed per mole</v>
    </spb>
    <spb s="99">
      <v>0</v>
      <v>1</v>
      <v>1</v>
      <v>1</v>
      <v>2</v>
      <v>1</v>
      <v>1</v>
      <v>0</v>
      <v>3</v>
      <v>1</v>
      <v>1</v>
      <v>1</v>
      <v>1</v>
      <v>1</v>
      <v>1</v>
      <v>1</v>
      <v>1</v>
      <v>1</v>
      <v>1</v>
      <v>1</v>
      <v>1</v>
      <v>0</v>
      <v>1</v>
      <v>4</v>
      <v>1</v>
      <v>102</v>
      <v>0</v>
    </spb>
    <spb s="2">
      <v>96</v>
      <v>name</v>
    </spb>
    <spb s="100">
      <v>grams per centimeter cubed</v>
      <v>megayears</v>
      <v>unified atomic mass units</v>
      <v>meter ohms</v>
      <v>degrees Celsius</v>
      <v>degrees Celsius</v>
      <v>picometers</v>
      <v>mass percent</v>
      <v>mass percent</v>
      <v>mass percent</v>
      <v>mass percent</v>
      <v>mass percent</v>
      <v>siemens per meter</v>
    </spb>
    <spb s="101">
      <v>0</v>
      <v>1</v>
      <v>1</v>
      <v>1</v>
      <v>2</v>
      <v>1</v>
      <v>1</v>
      <v>0</v>
      <v>3</v>
      <v>1</v>
      <v>1</v>
      <v>1</v>
      <v>1</v>
      <v>1</v>
      <v>1</v>
      <v>1</v>
      <v>1</v>
      <v>1</v>
      <v>1</v>
      <v>1</v>
      <v>1</v>
      <v>0</v>
      <v>1</v>
      <v>4</v>
      <v>1</v>
      <v>102</v>
      <v>0</v>
      <v>0</v>
      <v>0</v>
      <v>0</v>
    </spb>
    <spb s="2">
      <v>97</v>
      <v>name</v>
    </spb>
    <spb s="102">
      <v>grams per centimeter cubed</v>
      <v>megayears</v>
      <v>unified atomic mass units</v>
      <v>meter ohms</v>
      <v>degrees Celsius</v>
      <v>degrees Celsius</v>
      <v>picometers</v>
      <v>mass percent</v>
      <v>mass percent</v>
      <v>mass percent</v>
      <v>mass percent</v>
      <v>mass percent</v>
      <v>siemens per meter</v>
      <v>meters cubed per kilogram</v>
      <v>meters cubed per mole</v>
    </spb>
    <spb s="103">
      <v>0</v>
      <v>1</v>
      <v>1</v>
      <v>1</v>
      <v>2</v>
      <v>1</v>
      <v>1</v>
      <v>0</v>
      <v>3</v>
      <v>1</v>
      <v>1</v>
      <v>1</v>
      <v>1</v>
      <v>1</v>
      <v>1</v>
      <v>1</v>
      <v>1</v>
      <v>1</v>
      <v>1</v>
      <v>1</v>
      <v>0</v>
      <v>1</v>
      <v>4</v>
      <v>1</v>
      <v>0</v>
      <v>0</v>
      <v>0</v>
      <v>0</v>
    </spb>
    <spb s="2">
      <v>98</v>
      <v>name</v>
    </spb>
    <spb s="104">
      <v>grams per centimeter cubed</v>
      <v>years</v>
      <v>unified atomic mass units</v>
      <v>degrees Celsius</v>
      <v>degrees Celsius</v>
      <v>picometers</v>
      <v>mass percent</v>
      <v>mass percent</v>
      <v>mass percent</v>
      <v>mass percent</v>
      <v>mass percent</v>
      <v>meters cubed per kilogram</v>
      <v>meters cubed per mole</v>
    </spb>
    <spb s="105">
      <v>0</v>
      <v>1</v>
      <v>1</v>
      <v>1</v>
      <v>2</v>
      <v>1</v>
      <v>1</v>
      <v>0</v>
      <v>3</v>
      <v>1</v>
      <v>1</v>
      <v>1</v>
      <v>1</v>
      <v>1</v>
      <v>1</v>
      <v>1</v>
      <v>1</v>
      <v>1</v>
      <v>1</v>
      <v>1</v>
      <v>0</v>
      <v>1</v>
      <v>4</v>
      <v>1</v>
      <v>0</v>
    </spb>
    <spb s="2">
      <v>99</v>
      <v>name</v>
    </spb>
    <spb s="106">
      <v>grams per centimeter cubed</v>
      <v>megayears</v>
      <v>unified atomic mass units</v>
      <v>degrees Celsius</v>
      <v>degrees Celsius</v>
      <v>picometers</v>
      <v>mass percent</v>
      <v>mass percent</v>
      <v>mass percent</v>
      <v>mass percent</v>
      <v>mass percent</v>
    </spb>
    <spb s="107">
      <v>0</v>
      <v>1</v>
      <v>1</v>
      <v>1</v>
      <v>2</v>
      <v>1</v>
      <v>1</v>
      <v>0</v>
      <v>3</v>
      <v>1</v>
      <v>1</v>
      <v>1</v>
      <v>1</v>
      <v>1</v>
      <v>1</v>
      <v>1</v>
      <v>1</v>
      <v>1</v>
      <v>0</v>
      <v>1</v>
      <v>4</v>
      <v>1</v>
      <v>0</v>
    </spb>
    <spb s="2">
      <v>100</v>
      <v>name</v>
    </spb>
    <spb s="108">
      <v>grams per centimeter cubed</v>
      <v>years</v>
      <v>unified atomic mass units</v>
      <v>degrees Celsius</v>
      <v>mass percent</v>
      <v>mass percent</v>
      <v>mass percent</v>
      <v>mass percent</v>
      <v>mass percent</v>
    </spb>
    <spb s="109">
      <v>0</v>
      <v>1</v>
      <v>1</v>
      <v>1</v>
      <v>2</v>
      <v>1</v>
      <v>1</v>
      <v>0</v>
      <v>3</v>
      <v>1</v>
      <v>1</v>
      <v>1</v>
      <v>1</v>
      <v>1</v>
      <v>1</v>
      <v>1</v>
      <v>1</v>
      <v>1</v>
      <v>0</v>
      <v>1</v>
      <v>4</v>
      <v>0</v>
    </spb>
    <spb s="2">
      <v>101</v>
      <v>name</v>
    </spb>
    <spb s="108">
      <v>grams per centimeter cubed</v>
      <v>days</v>
      <v>unified atomic mass units</v>
      <v>degrees Celsius</v>
      <v>mass percent</v>
      <v>mass percent</v>
      <v>mass percent</v>
      <v>mass percent</v>
      <v>mass percent</v>
    </spb>
    <spb s="108">
      <v>grams per centimeter cubed</v>
      <v>minutes</v>
      <v>unified atomic mass units</v>
      <v>degrees Celsius</v>
      <v>mass percent</v>
      <v>mass percent</v>
      <v>mass percent</v>
      <v>mass percent</v>
      <v>mass percent</v>
    </spb>
    <spb s="110">
      <v>0</v>
      <v>1</v>
      <v>1</v>
      <v>1</v>
      <v>1</v>
      <v>2</v>
      <v>1</v>
      <v>1</v>
      <v>0</v>
      <v>3</v>
      <v>1</v>
      <v>1</v>
      <v>1</v>
      <v>1</v>
      <v>1</v>
      <v>1</v>
      <v>1</v>
      <v>1</v>
      <v>0</v>
      <v>1</v>
      <v>4</v>
      <v>0</v>
    </spb>
    <spb s="2">
      <v>102</v>
      <v>name</v>
    </spb>
    <spb s="108">
      <v>grams per centimeter cubed</v>
      <v>hours</v>
      <v>unified atomic mass units</v>
      <v>degrees Celsius</v>
      <v>mass percent</v>
      <v>mass percent</v>
      <v>mass percent</v>
      <v>mass percent</v>
      <v>mass percent</v>
    </spb>
    <spb s="0">
      <v xml:space="preserve">Wolfram Knowledgebase	PubChem	</v>
      <v xml:space="preserve">		</v>
      <v xml:space="preserve">http://www.wolfram.com/knowledgebase/source-information/	https://pubchem.ncbi.nlm.nih.gov/	</v>
      <v xml:space="preserve">		</v>
    </spb>
    <spb s="0">
      <v xml:space="preserve">Wolfram Knowledgebase	SOLV-DB	</v>
      <v xml:space="preserve">		</v>
      <v xml:space="preserve">http://www.wolfram.com/knowledgebase/source-information/	http://solvdb.ncms.org/index.html	</v>
      <v xml:space="preserve">		</v>
    </spb>
    <spb s="111">
      <v>0</v>
      <v>0</v>
      <v>0</v>
      <v>253</v>
      <v>0</v>
      <v>0</v>
      <v>253</v>
      <v>0</v>
      <v>0</v>
      <v>0</v>
      <v>0</v>
      <v>0</v>
      <v>0</v>
      <v>0</v>
      <v>0</v>
      <v>0</v>
      <v>0</v>
      <v>253</v>
      <v>0</v>
      <v>253</v>
      <v>0</v>
      <v>0</v>
      <v>0</v>
      <v>0</v>
      <v>0</v>
      <v>253</v>
      <v>0</v>
      <v>0</v>
      <v>0</v>
      <v>253</v>
      <v>0</v>
      <v>253</v>
      <v>0</v>
      <v>253</v>
      <v>0</v>
      <v>0</v>
      <v>0</v>
      <v>254</v>
      <v>0</v>
      <v>0</v>
      <v>0</v>
      <v>253</v>
      <v>0</v>
      <v>0</v>
      <v>0</v>
      <v>0</v>
      <v>0</v>
      <v>253</v>
      <v>0</v>
      <v>0</v>
      <v>0</v>
      <v>0</v>
    </spb>
    <spb s="2">
      <v>103</v>
      <v>name</v>
    </spb>
    <spb s="112">
      <v>1</v>
      <v>3</v>
      <v>2</v>
    </spb>
    <spb s="113">
      <v>grams per centimeter cubed</v>
      <v>grams per mole</v>
      <v>degrees Celsius</v>
      <v>centimeters cubed per mole</v>
      <v>degrees Celsius</v>
      <v>debyes</v>
      <v>degrees Celsius</v>
      <v>meters</v>
      <v>unified atomic mass units</v>
      <v>meters per second</v>
      <v>pascals</v>
      <v>kilojoules per mole</v>
      <v>newtons per meter</v>
      <v>megapascals</v>
      <v>degrees Celsius</v>
      <v>kelvins</v>
      <v>kilojoules per mole</v>
      <v>kilojoules per mole</v>
      <v>kilojoules per mole</v>
      <v>ångström squared</v>
    </spb>
    <spb s="9">
      <v>Identifiers</v>
      <v>104</v>
    </spb>
    <spb s="9">
      <v>Formula</v>
      <v>105</v>
    </spb>
    <spb s="9">
      <v>Mass</v>
      <v>106</v>
    </spb>
    <spb s="9">
      <v>Charge</v>
      <v>107</v>
    </spb>
    <spb s="9">
      <v>Structure</v>
      <v>108</v>
    </spb>
    <spb s="9">
      <v>Acidity</v>
      <v>109</v>
    </spb>
    <spb s="9">
      <v>Thermochemistry</v>
      <v>110</v>
    </spb>
    <spb s="9">
      <v>Bulk</v>
      <v>111</v>
    </spb>
    <spb s="9">
      <v>Phase Diagram</v>
      <v>112</v>
    </spb>
    <spb s="9">
      <v>Safety</v>
      <v>113</v>
    </spb>
    <spb s="9">
      <v>Structure Diagram</v>
      <v>114</v>
    </spb>
    <spb s="9">
      <v>3D Structure</v>
      <v>115</v>
    </spb>
    <spb s="9">
      <v>Phase Diagram Plot</v>
      <v>116</v>
    </spb>
    <spb s="10">
      <v>117</v>
    </spb>
    <spb s="11">
      <v>32</v>
    </spb>
    <spb s="114">
      <v>0</v>
      <v>0</v>
      <v>0</v>
      <v>253</v>
      <v>0</v>
      <v>0</v>
      <v>253</v>
      <v>0</v>
      <v>0</v>
      <v>0</v>
      <v>0</v>
      <v>0</v>
      <v>0</v>
      <v>0</v>
      <v>0</v>
      <v>253</v>
      <v>0</v>
      <v>253</v>
      <v>0</v>
      <v>0</v>
      <v>0</v>
      <v>0</v>
      <v>253</v>
      <v>0</v>
      <v>0</v>
      <v>253</v>
      <v>0</v>
      <v>0</v>
      <v>253</v>
      <v>253</v>
      <v>0</v>
      <v>0</v>
      <v>254</v>
      <v>0</v>
      <v>0</v>
      <v>0</v>
      <v>253</v>
      <v>0</v>
      <v>253</v>
      <v>0</v>
      <v>0</v>
      <v>0</v>
      <v>0</v>
      <v>0</v>
    </spb>
    <spb s="2">
      <v>118</v>
      <v>name</v>
    </spb>
    <spb s="115">
      <v>grams per centimeter cubed</v>
      <v>grams per mole</v>
      <v>centimeters cubed per mole</v>
      <v>degrees Celsius</v>
      <v>degrees Celsius</v>
      <v>meters</v>
      <v>unified atomic mass units</v>
      <v>meters per second</v>
      <v>pascals</v>
      <v>kilojoules per mole</v>
      <v>megapascals</v>
      <v>electronvolts</v>
      <v>kelvins</v>
      <v>kilojoules per mole</v>
      <v>kilojoules per mole</v>
      <v>ångströms squared</v>
    </spb>
    <spb s="116">
      <v>0</v>
      <v>0</v>
      <v>253</v>
      <v>0</v>
      <v>253</v>
      <v>0</v>
      <v>253</v>
      <v>253</v>
      <v>253</v>
      <v>0</v>
      <v>253</v>
      <v>253</v>
      <v>253</v>
      <v>0</v>
      <v>0</v>
      <v>0</v>
      <v>253</v>
      <v>0</v>
      <v>253</v>
      <v>0</v>
      <v>0</v>
      <v>0</v>
    </spb>
    <spb s="2">
      <v>119</v>
      <v>name</v>
    </spb>
    <spb s="117">
      <v>grams per mole</v>
      <v>unified atomic mass units</v>
      <v>ångströms squared</v>
    </spb>
    <spb s="118">
      <v>0</v>
      <v>0</v>
      <v>253</v>
      <v>0</v>
      <v>253</v>
      <v>0</v>
      <v>0</v>
      <v>253</v>
      <v>253</v>
      <v>253</v>
      <v>0</v>
      <v>253</v>
      <v>0</v>
      <v>253</v>
      <v>253</v>
      <v>0</v>
      <v>0</v>
      <v>0</v>
      <v>253</v>
      <v>0</v>
      <v>253</v>
      <v>0</v>
      <v>0</v>
    </spb>
    <spb s="2">
      <v>120</v>
      <v>name</v>
    </spb>
    <spb s="119">
      <v>grams per mole</v>
      <v>degrees Celsius</v>
      <v>unified atomic mass units</v>
      <v>ångströms squared</v>
    </spb>
    <spb s="9">
      <v>Names and formulas</v>
      <v>121</v>
    </spb>
    <spb s="9">
      <v>Mass and Charge</v>
      <v>122</v>
    </spb>
    <spb s="9">
      <v>Identifiers</v>
      <v>123</v>
    </spb>
    <spb s="10">
      <v>124</v>
    </spb>
    <spb s="120">
      <v>0</v>
      <v>0</v>
      <v>0</v>
      <v>253</v>
      <v>0</v>
      <v>253</v>
      <v>0</v>
      <v>0</v>
      <v>253</v>
      <v>253</v>
      <v>0</v>
      <v>0</v>
      <v>253</v>
      <v>0</v>
      <v>253</v>
      <v>0</v>
      <v>253</v>
      <v>253</v>
      <v>0</v>
      <v>0</v>
      <v>253</v>
      <v>0</v>
      <v>253</v>
      <v>0</v>
      <v>0</v>
      <v>0</v>
    </spb>
    <spb s="2">
      <v>125</v>
      <v>name</v>
    </spb>
    <spb s="121">
      <v>grams per mole</v>
      <v>unified atomic mass units</v>
      <v>pascals</v>
      <v>ångströms squared</v>
    </spb>
    <spb s="11">
      <v>33</v>
    </spb>
    <spb s="122">
      <v>0</v>
      <v>0</v>
      <v>0</v>
      <v>253</v>
      <v>0</v>
      <v>0</v>
      <v>253</v>
      <v>0</v>
      <v>0</v>
      <v>0</v>
      <v>0</v>
      <v>0</v>
      <v>253</v>
      <v>253</v>
      <v>0</v>
      <v>253</v>
      <v>0</v>
      <v>0</v>
      <v>253</v>
      <v>0</v>
      <v>253</v>
      <v>0</v>
      <v>253</v>
      <v>0</v>
      <v>0</v>
      <v>0</v>
      <v>253</v>
      <v>0</v>
      <v>0</v>
      <v>253</v>
      <v>0</v>
      <v>0</v>
      <v>0</v>
    </spb>
    <spb s="2">
      <v>126</v>
      <v>name</v>
    </spb>
    <spb s="123">
      <v>grams per centimeter cubed</v>
      <v>grams per mole</v>
      <v>centimeters cubed per mole</v>
      <v>degrees Celsius</v>
      <v>unified atomic mass units</v>
      <v>ångströms squared</v>
    </spb>
    <spb s="124">
      <v>0</v>
      <v>0</v>
      <v>0</v>
      <v>253</v>
      <v>0</v>
      <v>253</v>
      <v>0</v>
      <v>0</v>
      <v>0</v>
      <v>0</v>
      <v>0</v>
      <v>253</v>
      <v>253</v>
      <v>0</v>
      <v>0</v>
      <v>253</v>
      <v>0</v>
      <v>253</v>
      <v>0</v>
      <v>253</v>
      <v>253</v>
      <v>0</v>
      <v>0</v>
      <v>253</v>
      <v>0</v>
      <v>253</v>
      <v>0</v>
      <v>0</v>
      <v>0</v>
      <v>0</v>
    </spb>
    <spb s="2">
      <v>127</v>
      <v>name</v>
    </spb>
    <spb s="125">
      <v>grams per mole</v>
      <v>degrees Celsius</v>
      <v>degrees Celsius</v>
      <v>degrees Celsius</v>
      <v>unified atomic mass units</v>
      <v>pascals</v>
      <v>kilojoules per mole</v>
      <v>ångströms squared</v>
    </spb>
    <spb s="11">
      <v>34</v>
    </spb>
    <spb s="126">
      <v>0</v>
      <v>0</v>
      <v>0</v>
      <v>0</v>
      <v>253</v>
      <v>0</v>
      <v>0</v>
      <v>253</v>
      <v>0</v>
      <v>0</v>
      <v>0</v>
      <v>0</v>
      <v>253</v>
      <v>253</v>
      <v>0</v>
      <v>0</v>
      <v>253</v>
      <v>0</v>
      <v>0</v>
      <v>253</v>
      <v>0</v>
      <v>253</v>
      <v>0</v>
      <v>253</v>
      <v>0</v>
      <v>0</v>
      <v>253</v>
      <v>0</v>
      <v>0</v>
      <v>253</v>
      <v>0</v>
      <v>0</v>
    </spb>
    <spb s="2">
      <v>128</v>
      <v>name</v>
    </spb>
    <spb s="127">
      <v>0</v>
      <v>0</v>
      <v>253</v>
      <v>0</v>
      <v>0</v>
      <v>253</v>
      <v>0</v>
      <v>0</v>
      <v>253</v>
      <v>253</v>
      <v>0</v>
      <v>253</v>
      <v>0</v>
      <v>253</v>
      <v>0</v>
      <v>253</v>
      <v>253</v>
      <v>0</v>
      <v>0</v>
      <v>253</v>
      <v>0</v>
      <v>253</v>
      <v>0</v>
      <v>0</v>
      <v>0</v>
    </spb>
    <spb s="2">
      <v>129</v>
      <v>name</v>
    </spb>
    <spb s="128">
      <v>0</v>
      <v>0</v>
      <v>0</v>
      <v>0</v>
      <v>253</v>
      <v>0</v>
      <v>0</v>
      <v>253</v>
      <v>0</v>
      <v>0</v>
      <v>0</v>
      <v>0</v>
      <v>0</v>
      <v>253</v>
      <v>253</v>
      <v>0</v>
      <v>253</v>
      <v>0</v>
      <v>0</v>
      <v>253</v>
      <v>0</v>
      <v>253</v>
      <v>0</v>
      <v>253</v>
      <v>0</v>
      <v>0</v>
      <v>253</v>
      <v>0</v>
      <v>0</v>
      <v>253</v>
      <v>0</v>
      <v>0</v>
      <v>0</v>
    </spb>
    <spb s="2">
      <v>130</v>
      <v>name</v>
    </spb>
    <spb s="129">
      <v>0</v>
      <v>0</v>
      <v>253</v>
      <v>0</v>
      <v>253</v>
      <v>0</v>
      <v>253</v>
      <v>253</v>
      <v>253</v>
      <v>0</v>
      <v>253</v>
      <v>0</v>
      <v>253</v>
      <v>253</v>
      <v>0</v>
      <v>0</v>
      <v>0</v>
      <v>253</v>
      <v>0</v>
      <v>253</v>
      <v>0</v>
      <v>0</v>
    </spb>
    <spb s="2">
      <v>131</v>
      <v>name</v>
    </spb>
    <spb s="130">
      <v>0</v>
      <v>0</v>
      <v>0</v>
      <v>0</v>
      <v>253</v>
      <v>0</v>
      <v>0</v>
      <v>253</v>
      <v>0</v>
      <v>0</v>
      <v>0</v>
      <v>0</v>
      <v>0</v>
      <v>253</v>
      <v>253</v>
      <v>0</v>
      <v>253</v>
      <v>0</v>
      <v>0</v>
      <v>253</v>
      <v>0</v>
      <v>253</v>
      <v>0</v>
      <v>253</v>
      <v>0</v>
      <v>0</v>
      <v>253</v>
      <v>0</v>
      <v>0</v>
      <v>253</v>
      <v>0</v>
      <v>0</v>
      <v>0</v>
    </spb>
    <spb s="2">
      <v>132</v>
      <v>name</v>
    </spb>
    <spb s="131">
      <v>grams per centimeter cubed</v>
      <v>grams per mole</v>
      <v>degrees Celsius</v>
      <v>centimeters cubed per mole</v>
      <v>degrees Celsius</v>
      <v>unified atomic mass units</v>
      <v>ångströms squared</v>
    </spb>
    <spb s="132">
      <v>0</v>
      <v>0</v>
      <v>0</v>
      <v>253</v>
      <v>0</v>
      <v>0</v>
      <v>253</v>
      <v>0</v>
      <v>0</v>
      <v>0</v>
      <v>0</v>
      <v>0</v>
      <v>0</v>
      <v>0</v>
      <v>0</v>
      <v>253</v>
      <v>0</v>
      <v>253</v>
      <v>0</v>
      <v>0</v>
      <v>0</v>
      <v>0</v>
      <v>0</v>
      <v>253</v>
      <v>0</v>
      <v>0</v>
      <v>0</v>
      <v>253</v>
      <v>0</v>
      <v>253</v>
      <v>0</v>
      <v>253</v>
      <v>0</v>
      <v>0</v>
      <v>0</v>
      <v>0</v>
      <v>0</v>
      <v>253</v>
      <v>0</v>
      <v>0</v>
      <v>253</v>
      <v>0</v>
      <v>0</v>
      <v>0</v>
      <v>0</v>
      <v>0</v>
    </spb>
    <spb s="2">
      <v>133</v>
      <v>name</v>
    </spb>
    <spb s="133">
      <v>grams per centimeter cubed</v>
      <v>grams per mole</v>
      <v>centimeters cubed per mole</v>
      <v>degrees Celsius</v>
      <v>debyes</v>
      <v>degrees Celsius</v>
      <v>unified atomic mass units</v>
      <v>meters per second</v>
      <v>pascals</v>
      <v>kilojoules per mole</v>
      <v>newtons per meter</v>
      <v>megapascals</v>
      <v>kelvins</v>
      <v>kilojoules per mole</v>
      <v>kilojoules per mole</v>
      <v>ångströms squared</v>
    </spb>
    <spb s="134">
      <v>0</v>
      <v>0</v>
      <v>0</v>
      <v>253</v>
      <v>0</v>
      <v>0</v>
      <v>253</v>
      <v>0</v>
      <v>0</v>
      <v>0</v>
      <v>0</v>
      <v>0</v>
      <v>0</v>
      <v>0</v>
      <v>0</v>
      <v>253</v>
      <v>0</v>
      <v>253</v>
      <v>0</v>
      <v>0</v>
      <v>0</v>
      <v>0</v>
      <v>0</v>
      <v>253</v>
      <v>0</v>
      <v>0</v>
      <v>0</v>
      <v>253</v>
      <v>0</v>
      <v>253</v>
      <v>0</v>
      <v>253</v>
      <v>0</v>
      <v>0</v>
      <v>0</v>
      <v>254</v>
      <v>0</v>
      <v>0</v>
      <v>0</v>
      <v>253</v>
      <v>0</v>
      <v>0</v>
      <v>0</v>
      <v>0</v>
      <v>0</v>
      <v>253</v>
      <v>0</v>
      <v>0</v>
      <v>0</v>
      <v>0</v>
    </spb>
    <spb s="2">
      <v>134</v>
      <v>name</v>
    </spb>
    <spb s="135">
      <v>grams per centimeter cubed</v>
      <v>grams per mole</v>
      <v>degrees Celsius</v>
      <v>centimeters cubed per mole</v>
      <v>degrees Celsius</v>
      <v>degrees Celsius</v>
      <v>unified atomic mass units</v>
      <v>meters per second</v>
      <v>pascals</v>
      <v>kilojoules per mole</v>
      <v>newtons per meter</v>
      <v>megapascals</v>
      <v>degrees Celsius</v>
      <v>kelvins</v>
      <v>kilojoules per mole</v>
      <v>kilojoules per mole</v>
      <v>kilojoules per mole</v>
      <v>ångströms squared</v>
    </spb>
    <spb s="136">
      <v>0</v>
      <v>0</v>
      <v>0</v>
      <v>253</v>
      <v>0</v>
      <v>0</v>
      <v>253</v>
      <v>0</v>
      <v>0</v>
      <v>0</v>
      <v>0</v>
      <v>0</v>
      <v>0</v>
      <v>0</v>
      <v>253</v>
      <v>253</v>
      <v>0</v>
      <v>0</v>
      <v>253</v>
      <v>0</v>
      <v>0</v>
      <v>253</v>
      <v>0</v>
      <v>253</v>
      <v>0</v>
      <v>253</v>
      <v>0</v>
      <v>0</v>
      <v>0</v>
      <v>0</v>
      <v>253</v>
      <v>0</v>
      <v>0</v>
      <v>253</v>
      <v>0</v>
      <v>0</v>
      <v>0</v>
    </spb>
    <spb s="2">
      <v>135</v>
      <v>name</v>
    </spb>
    <spb s="137">
      <v>grams per centimeter cubed</v>
      <v>grams per mole</v>
      <v>centimeters cubed per mole</v>
      <v>degrees Celsius</v>
      <v>debyes</v>
      <v>degrees Celsius</v>
      <v>unified atomic mass units</v>
      <v>pascals</v>
      <v>electronvolts</v>
      <v>kilojoules per mole</v>
      <v>ångströms squared</v>
    </spb>
    <spb s="138">
      <v>0</v>
      <v>0</v>
      <v>0</v>
      <v>0</v>
      <v>253</v>
      <v>0</v>
      <v>253</v>
      <v>0</v>
      <v>0</v>
      <v>0</v>
      <v>0</v>
      <v>253</v>
      <v>0</v>
      <v>0</v>
      <v>253</v>
      <v>253</v>
      <v>253</v>
      <v>0</v>
      <v>0</v>
      <v>0</v>
      <v>253</v>
      <v>0</v>
      <v>253</v>
      <v>0</v>
      <v>0</v>
    </spb>
    <spb s="2">
      <v>136</v>
      <v>name</v>
    </spb>
    <spb s="139">
      <v>grams per centimeter cubed</v>
      <v>grams per mole</v>
      <v>centimeters cubed per mole</v>
      <v>degrees Celsius</v>
      <v>unified atomic mass units</v>
      <v>kilojoules per mole</v>
    </spb>
    <spb s="140">
      <v>254</v>
      <v>0</v>
      <v>0</v>
      <v>0</v>
      <v>253</v>
      <v>0</v>
      <v>0</v>
      <v>253</v>
      <v>0</v>
      <v>0</v>
      <v>0</v>
      <v>0</v>
      <v>0</v>
      <v>0</v>
      <v>0</v>
      <v>253</v>
      <v>0</v>
      <v>253</v>
      <v>0</v>
      <v>0</v>
      <v>0</v>
      <v>253</v>
      <v>0</v>
      <v>0</v>
      <v>253</v>
      <v>0</v>
      <v>253</v>
      <v>253</v>
      <v>0</v>
      <v>0</v>
      <v>254</v>
      <v>0</v>
      <v>0</v>
      <v>0</v>
      <v>253</v>
      <v>0</v>
      <v>253</v>
      <v>0</v>
      <v>0</v>
      <v>0</v>
      <v>0</v>
      <v>0</v>
    </spb>
    <spb s="2">
      <v>137</v>
      <v>name</v>
    </spb>
    <spb s="141">
      <v>grams per centimeter cubed</v>
      <v>grams per mole</v>
      <v>centimeters cubed per mole</v>
      <v>degrees Celsius</v>
      <v>debyes</v>
      <v>degrees Celsius</v>
      <v>unified atomic mass units</v>
      <v>meters per second</v>
      <v>pascals</v>
      <v>kilojoules per mole</v>
      <v>newtons per meter</v>
      <v>megapascals</v>
      <v>kelvins</v>
      <v>kilojoules per mole</v>
      <v>kilojoules per mole</v>
      <v>watts per meter kelvin difference</v>
      <v>ångström squared</v>
    </spb>
    <spb s="11">
      <v>35</v>
    </spb>
  </spbData>
</supportingPropertyBags>
</file>

<file path=xl/richData/rdsupportingpropertybagstructure.xml><?xml version="1.0" encoding="utf-8"?>
<spbStructures xmlns="http://schemas.microsoft.com/office/spreadsheetml/2017/richdata2" count="142">
  <s>
    <k n="SourceText" t="s"/>
    <k n="LicenseText" t="s"/>
    <k n="SourceAddress" t="s"/>
    <k n="LicenseAddress" t="s"/>
  </s>
  <s>
    <k n="name" t="spb"/>
    <k n="block" t="spb"/>
    <k n="group" t="spb"/>
    <k n="period" t="spb"/>
    <k n="density" t="spb"/>
    <k n="valence" t="spb"/>
    <k n="CAS number" t="spb"/>
    <k n="UniqueName" t="spb"/>
    <k n="atomic mass"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van der Waals radius" t="spb"/>
    <k n="wikipedia summary text" t="spb"/>
    <k n="IUCr space group number" t="spb"/>
    <k n="Wolfram Language entity type" t="spb"/>
    <k n="mass magnetic susceptibility" t="spb"/>
    <k n="molar magnetic susceptibility" t="spb"/>
    <k n="volume magnetic susceptibility" t="spb"/>
  </s>
  <s>
    <k n="^Order" t="spba"/>
    <k n="TitleProperty" t="s"/>
  </s>
  <s>
    <k n="ShowInCardView" t="b"/>
    <k n="ShowInDotNotation" t="b"/>
    <k n="ShowInAutoComplete" t="b"/>
  </s>
  <s>
    <k n="UniqueName" t="spb"/>
  </s>
  <s>
    <k n="name" t="i"/>
    <k n="image" t="i"/>
    <k n="`_DisplayString" t="i"/>
  </s>
  <s>
    <k n="link" t="s"/>
    <k n="logo" t="s"/>
    <k n="name" t="s"/>
  </s>
  <s>
    <k n="density" t="s"/>
    <k n="atomic mass" t="s"/>
    <k n="atomic radius" t="s"/>
    <k n="boiling point" t="s"/>
    <k n="melting point" t="s"/>
    <k n="covalent radius" t="s"/>
    <k n="crust abundance" t="s"/>
    <k n="human abundance" t="s"/>
    <k n="ocean abundance" t="s"/>
    <k n="solar abundance" t="s"/>
    <k n="electron affinity" t="s"/>
    <k n="universe abundance" t="s"/>
    <k n="meteorite abundance" t="s"/>
    <k n="van der Waals radius" t="s"/>
    <k n="mass magnetic susceptibility" t="s"/>
    <k n="molar magnetic susceptibility" t="s"/>
  </s>
  <s>
    <k n="fields" t="spba"/>
  </s>
  <s>
    <k n="title" t="s"/>
    <k n="fields" t="spba"/>
  </s>
  <s>
    <k n="pods" t="spba"/>
  </s>
  <s>
    <k n="_Self" t="i"/>
  </s>
  <s>
    <k n="name" t="spb"/>
    <k n="full name" t="spb"/>
    <k n="UniqueName" t="spb"/>
    <k n="date of birth" t="spb"/>
    <k n="date of death" t="spb"/>
    <k n="place of birth" t="spb"/>
    <k n="place of death" t="spb"/>
    <k n="wikipedia summary text" t="spb"/>
    <k n="Wolfram Language entity type" t="spb"/>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hospital beds" t="spb"/>
    <k n="internet code" t="spb"/>
    <k n="literacy rate" t="spb"/>
    <k n="GDP per capita" t="spb"/>
    <k n="internet usage" t="spb"/>
    <k n="total students" t="spb"/>
    <k n="total teachers" t="spb"/>
    <k n="GDP real growth" t="spb"/>
    <k n="life expectancy" t="spb"/>
    <k n="telephone lines" t="spb"/>
    <k n="coastline length" t="spb"/>
    <k n="nationality nam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health spending per capita" t="spb"/>
    <k n="long‐term unemployment rate" t="spb"/>
    <k n="Wolfram Language entity typ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name" t="i"/>
    <k n="`_DisplayString" t="i"/>
  </s>
  <s>
    <k n="GDP" t="s"/>
    <k n="real GDP" t="s"/>
    <k n="land area" t="s"/>
    <k n="employment" t="s"/>
    <k n="median age" t="s"/>
    <k n="population" t="s"/>
    <k n="total area" t="s"/>
    <k n="labor force" t="s"/>
    <k n="GDP at parity" t="s"/>
    <k n="annual births" t="s"/>
    <k n="annual deaths" t="s"/>
    <k n="hospital beds" t="s"/>
    <k n="GDP per capita" t="s"/>
    <k n="internet usage" t="s"/>
    <k n="total students" t="s"/>
    <k n="total teachers" t="s"/>
    <k n="GDP real growth" t="s"/>
    <k n="life expectancy" t="s"/>
    <k n="coastline length" t="s"/>
    <k n="population growth" t="s"/>
    <k n="total road length" t="s"/>
    <k n="population density" t="s"/>
    <k n="physicians per capita" t="s"/>
    <k n="total vehicles in use" t="s"/>
    <k n="employment in industry" t="s"/>
    <k n="employment in services" t="s"/>
    <k n="primary school students" t="s"/>
    <k n="consumer price inflation" t="s"/>
    <k n="tertiary school students" t="s"/>
    <k n="employment in agriculture" t="s"/>
    <k n="secondary school students" t="s"/>
    <k n="health spending per capita" t="s"/>
    <k n="average broadband upload rate" t="s"/>
    <k n="average broadband download rate" t="s"/>
    <k n="fixed broadband internet subscribers" t="s"/>
  </s>
  <s>
    <k n="Name" t="i"/>
  </s>
  <s>
    <k n="length" t="s"/>
  </s>
  <s>
    <k n="name" t="spb"/>
    <k n="block" t="spb"/>
    <k n="group" t="spb"/>
    <k n="period" t="spb"/>
    <k n="density" t="spb"/>
    <k n="valence" t="spb"/>
    <k n="CAS number" t="spb"/>
    <k n="UniqueName" t="spb"/>
    <k n="atomic mass" t="spb"/>
    <k n="atomic number" t="spb"/>
    <k n="atomic radius" t="spb"/>
    <k n="atomic symbol" t="spb"/>
    <k n="boiling point" t="spb"/>
    <k n="discovery year" t="spb"/>
    <k n="covalent radius" t="spb"/>
    <k n="crust abundance" t="spb"/>
    <k n="ocean abundance" t="spb"/>
    <k n="solar abundance" t="spb"/>
    <k n="electron affinity" t="spb"/>
    <k n="number of protons" t="spb"/>
    <k n="universe abundance" t="spb"/>
    <k n="van der Waals radius" t="spb"/>
    <k n="wikipedia summary text" t="spb"/>
    <k n="IUCr space group number" t="spb"/>
    <k n="Wolfram Language entity type" t="spb"/>
    <k n="mass magnetic susceptibility" t="spb"/>
    <k n="molar magnetic susceptibility" t="spb"/>
    <k n="volume magnetic susceptibility" t="spb"/>
  </s>
  <s>
    <k n="density" t="s"/>
    <k n="atomic mass" t="s"/>
    <k n="atomic radius" t="s"/>
    <k n="boiling point" t="s"/>
    <k n="covalent radius" t="s"/>
    <k n="crust abundance" t="s"/>
    <k n="ocean abundance" t="s"/>
    <k n="solar abundance" t="s"/>
    <k n="electron affinity" t="s"/>
    <k n="universe abundance" t="s"/>
    <k n="van der Waals radius" t="s"/>
    <k n="mass magnetic susceptibility" t="s"/>
    <k n="molar magnetic susceptibility" t="s"/>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internet code" t="spb"/>
    <k n="literacy rate" t="spb"/>
    <k n="GDP per capita" t="spb"/>
    <k n="internet usage" t="spb"/>
    <k n="total students" t="spb"/>
    <k n="total teachers" t="spb"/>
    <k n="GDP real growth" t="spb"/>
    <k n="life expectancy" t="spb"/>
    <k n="telephone lines" t="spb"/>
    <k n="coastline length" t="spb"/>
    <k n="nationality name" t="spb"/>
    <k n="Wolfram Data Typ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long‐term unemployment rat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GDP" t="s"/>
    <k n="real GDP" t="s"/>
    <k n="land area" t="s"/>
    <k n="employment" t="s"/>
    <k n="median age" t="s"/>
    <k n="population" t="s"/>
    <k n="total area" t="s"/>
    <k n="labor force" t="s"/>
    <k n="GDP at parity" t="s"/>
    <k n="annual births" t="s"/>
    <k n="annual deaths" t="s"/>
    <k n="GDP per capita" t="s"/>
    <k n="internet usage" t="s"/>
    <k n="total students" t="s"/>
    <k n="total teachers" t="s"/>
    <k n="GDP real growth" t="s"/>
    <k n="life expectancy" t="s"/>
    <k n="coastline length" t="s"/>
    <k n="population growth" t="s"/>
    <k n="total road length" t="s"/>
    <k n="population density" t="s"/>
    <k n="physicians per capita" t="s"/>
    <k n="total vehicles in use" t="s"/>
    <k n="employment in industry" t="s"/>
    <k n="employment in services" t="s"/>
    <k n="primary school students" t="s"/>
    <k n="consumer price inflation" t="s"/>
    <k n="tertiary school students" t="s"/>
    <k n="employment in agriculture" t="s"/>
    <k n="secondary school students" t="s"/>
    <k n="average broadband upload rate" t="s"/>
    <k n="average broadband download rate" t="s"/>
    <k n="fixed broadband internet subscribers" t="s"/>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internet code" t="spb"/>
    <k n="literacy rate" t="spb"/>
    <k n="GDP per capita" t="spb"/>
    <k n="internet usage" t="spb"/>
    <k n="total students" t="spb"/>
    <k n="total teachers" t="spb"/>
    <k n="GDP real growth" t="spb"/>
    <k n="life expectancy" t="spb"/>
    <k n="telephone lines" t="spb"/>
    <k n="coastline length" t="spb"/>
    <k n="nationality nam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health spending per capita" t="spb"/>
    <k n="long‐term unemployment rate" t="spb"/>
    <k n="Wolfram Language entity typ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GDP" t="s"/>
    <k n="real GDP" t="s"/>
    <k n="land area" t="s"/>
    <k n="employment" t="s"/>
    <k n="median age" t="s"/>
    <k n="population" t="s"/>
    <k n="total area" t="s"/>
    <k n="labor force" t="s"/>
    <k n="GDP at parity" t="s"/>
    <k n="annual births" t="s"/>
    <k n="annual deaths" t="s"/>
    <k n="GDP per capita" t="s"/>
    <k n="internet usage" t="s"/>
    <k n="total students" t="s"/>
    <k n="total teachers" t="s"/>
    <k n="GDP real growth" t="s"/>
    <k n="life expectancy" t="s"/>
    <k n="coastline length" t="s"/>
    <k n="population growth" t="s"/>
    <k n="total road length" t="s"/>
    <k n="population density" t="s"/>
    <k n="physicians per capita" t="s"/>
    <k n="total vehicles in use" t="s"/>
    <k n="employment in industry" t="s"/>
    <k n="employment in services" t="s"/>
    <k n="primary school students" t="s"/>
    <k n="consumer price inflation" t="s"/>
    <k n="tertiary school students" t="s"/>
    <k n="employment in agriculture" t="s"/>
    <k n="secondary school students" t="s"/>
    <k n="health spending per capita" t="s"/>
    <k n="average broadband upload rate" t="s"/>
    <k n="average broadband download rate" t="s"/>
    <k n="fixed broadband internet subscribers" t="s"/>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hospital beds" t="spb"/>
    <k n="internet code" t="spb"/>
    <k n="literacy rate" t="spb"/>
    <k n="GDP per capita" t="spb"/>
    <k n="internet usage" t="spb"/>
    <k n="total students" t="spb"/>
    <k n="total teachers" t="spb"/>
    <k n="GDP real growth" t="spb"/>
    <k n="life expectancy" t="spb"/>
    <k n="telephone lines" t="spb"/>
    <k n="coastline length" t="spb"/>
    <k n="nationality name" t="spb"/>
    <k n="Wolfram Data Typ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health spending per capita" t="spb"/>
    <k n="long‐term unemployment rat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hospital beds" t="spb"/>
    <k n="internet code" t="spb"/>
    <k n="literacy rate" t="spb"/>
    <k n="GDP per capita" t="spb"/>
    <k n="internet usage" t="spb"/>
    <k n="total students" t="spb"/>
    <k n="total teachers" t="spb"/>
    <k n="GDP real growth" t="spb"/>
    <k n="life expectancy" t="spb"/>
    <k n="telephone lines" t="spb"/>
    <k n="coastline length" t="spb"/>
    <k n="nationality name" t="spb"/>
    <k n="Wolfram Data Typ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long‐term unemployment rat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GDP" t="s"/>
    <k n="real GDP" t="s"/>
    <k n="land area" t="s"/>
    <k n="employment" t="s"/>
    <k n="median age" t="s"/>
    <k n="population" t="s"/>
    <k n="total area" t="s"/>
    <k n="labor force" t="s"/>
    <k n="GDP at parity" t="s"/>
    <k n="annual births" t="s"/>
    <k n="annual deaths" t="s"/>
    <k n="hospital beds" t="s"/>
    <k n="GDP per capita" t="s"/>
    <k n="internet usage" t="s"/>
    <k n="total students" t="s"/>
    <k n="total teachers" t="s"/>
    <k n="GDP real growth" t="s"/>
    <k n="life expectancy" t="s"/>
    <k n="coastline length" t="s"/>
    <k n="population growth" t="s"/>
    <k n="total road length" t="s"/>
    <k n="population density" t="s"/>
    <k n="physicians per capita" t="s"/>
    <k n="total vehicles in use" t="s"/>
    <k n="employment in industry" t="s"/>
    <k n="employment in services" t="s"/>
    <k n="primary school students" t="s"/>
    <k n="consumer price inflation" t="s"/>
    <k n="tertiary school students" t="s"/>
    <k n="employment in agriculture" t="s"/>
    <k n="secondary school students" t="s"/>
    <k n="average broadband upload rate" t="s"/>
    <k n="average broadband download rate" t="s"/>
    <k n="fixed broadband internet subscribers" t="s"/>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hospital beds" t="spb"/>
    <k n="internet code" t="spb"/>
    <k n="GDP per capita" t="spb"/>
    <k n="internet usage" t="spb"/>
    <k n="total students" t="spb"/>
    <k n="total teachers" t="spb"/>
    <k n="GDP real growth" t="spb"/>
    <k n="life expectancy" t="spb"/>
    <k n="telephone lines" t="spb"/>
    <k n="coastline length" t="spb"/>
    <k n="nationality name" t="spb"/>
    <k n="Wolfram Data Typ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health spending per capita" t="spb"/>
    <k n="long‐term unemployment rate"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human abundance" t="s"/>
    <k n="ocean abundance" t="s"/>
    <k n="solar abundance" t="s"/>
    <k n="electron affinity" t="s"/>
    <k n="universe abundance" t="s"/>
    <k n="meteorite abundance" t="s"/>
    <k n="van der Waals radius"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human abundance" t="s"/>
    <k n="ocean abundance" t="s"/>
    <k n="solar abundance" t="s"/>
    <k n="electron affinity" t="s"/>
    <k n="universe abundance" t="s"/>
    <k n="meteorite abundance" t="s"/>
    <k n="electrical conductivity" t="s"/>
    <k n="mass magnetic susceptibility" t="s"/>
    <k n="molar magnetic susceptibility" t="s"/>
  </s>
  <s>
    <k n="name" t="spb"/>
    <k n="full name" t="spb"/>
    <k n="UniqueName" t="spb"/>
    <k n="date of birth" t="spb"/>
    <k n="date of death" t="spb"/>
    <k n="place of birth" t="spb"/>
    <k n="place of death" t="spb"/>
    <k n="Wolfram Data Type" t="spb"/>
    <k n="wikipedia summary text" t="spb"/>
  </s>
  <s>
    <k n="ShowInDotNotation" t="b"/>
    <k n="ShowInAutoComplete" t="b"/>
  </s>
  <s>
    <k n="UniqueName" t="spb"/>
    <k n="wikipedia summary text" t="spb"/>
  </s>
  <s>
    <k n="name" t="i"/>
    <k n="image" t="i"/>
    <k n="`_DisplayString" t="i"/>
    <k n="wikipedia summary text" t="i"/>
  </s>
  <s>
    <k n="name" t="spb"/>
    <k n="full name" t="spb"/>
    <k n="UniqueName" t="spb"/>
    <k n="date of birth" t="spb"/>
    <k n="date of death" t="spb"/>
    <k n="place of birth" t="spb"/>
    <k n="wikipedia summary text" t="spb"/>
    <k n="Wolfram Language entity type" t="spb"/>
  </s>
  <s>
    <k n="name" t="spb"/>
    <k n="full name" t="spb"/>
    <k n="UniqueName" t="spb"/>
    <k n="date of birth" t="spb"/>
    <k n="date of death" t="spb"/>
    <k n="place of death" t="spb"/>
    <k n="wikipedia summary text" t="spb"/>
    <k n="Wolfram Language entity type" t="spb"/>
  </s>
  <s>
    <k n="name" t="spb"/>
    <k n="block" t="spb"/>
    <k n="group" t="spb"/>
    <k n="period" t="spb"/>
    <k n="density" t="spb"/>
    <k n="valence" t="spb"/>
    <k n="CAS number" t="spb"/>
    <k n="UniqueName" t="spb"/>
    <k n="atomic mass"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van der Waals radius" t="spb"/>
    <k n="wikipedia summary text" t="spb"/>
    <k n="IUCr space group number" t="spb"/>
    <k n="Wolfram Language entity type" t="spb"/>
  </s>
  <s>
    <k n="density" t="s"/>
    <k n="atomic mass" t="s"/>
    <k n="atomic radius" t="s"/>
    <k n="boiling point" t="s"/>
    <k n="melting point" t="s"/>
    <k n="covalent radius" t="s"/>
    <k n="crust abundance" t="s"/>
    <k n="human abundance" t="s"/>
    <k n="ocean abundance" t="s"/>
    <k n="solar abundance" t="s"/>
    <k n="electron affinity" t="s"/>
    <k n="universe abundance" t="s"/>
    <k n="meteorite abundance" t="s"/>
    <k n="van der Waals radius" t="s"/>
  </s>
  <s>
    <k n="name" t="spb"/>
    <k n="block" t="spb"/>
    <k n="group" t="spb"/>
    <k n="period" t="spb"/>
    <k n="density" t="spb"/>
    <k n="valence" t="spb"/>
    <k n="CAS number" t="spb"/>
    <k n="UniqueName" t="spb"/>
    <k n="atomic mass" t="spb"/>
    <k n="atomic number" t="spb"/>
    <k n="atomic radius" t="spb"/>
    <k n="atomic symbol" t="spb"/>
    <k n="boiling point" t="spb"/>
    <k n="melting point" t="spb"/>
    <k n="discovery year" t="spb"/>
    <k n="covalent radius" t="spb"/>
    <k n="crust abundance" t="spb"/>
    <k n="ocean abundance" t="spb"/>
    <k n="solar abundance" t="spb"/>
    <k n="electron affinity" t="spb"/>
    <k n="number of protons" t="spb"/>
    <k n="universe abundance" t="spb"/>
    <k n="van der Waals radius" t="spb"/>
    <k n="wikipedia summary text" t="spb"/>
    <k n="IUCr space group number" t="spb"/>
    <k n="Wolfram Language entity type" t="spb"/>
    <k n="mass magnetic susceptibility" t="spb"/>
    <k n="molar magnetic susceptibility" t="spb"/>
    <k n="volume magnetic susceptibility" t="spb"/>
  </s>
  <s>
    <k n="density" t="s"/>
    <k n="atomic mass" t="s"/>
    <k n="atomic radius" t="s"/>
    <k n="boiling point" t="s"/>
    <k n="melting point" t="s"/>
    <k n="covalent radius" t="s"/>
    <k n="crust abundance" t="s"/>
    <k n="ocean abundance" t="s"/>
    <k n="solar abundance" t="s"/>
    <k n="electron affinity" t="s"/>
    <k n="universe abundance" t="s"/>
    <k n="van der Waals radius"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ocean abundance" t="s"/>
    <k n="solar abundance" t="s"/>
    <k n="electron affinity" t="s"/>
    <k n="universe abundance" t="s"/>
    <k n="meteorite abundance"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s>
  <s>
    <k n="density" t="s"/>
    <k n="atomic mass" t="s"/>
    <k n="resistivity" t="s"/>
    <k n="atomic radius" t="s"/>
    <k n="boiling point" t="s"/>
    <k n="melting point" t="s"/>
    <k n="covalent radius" t="s"/>
    <k n="crust abundance" t="s"/>
    <k n="human abundance" t="s"/>
    <k n="ocean abundance" t="s"/>
    <k n="solar abundance" t="s"/>
    <k n="electron affinity" t="s"/>
    <k n="universe abundance" t="s"/>
    <k n="meteorite abundance" t="s"/>
    <k n="electrical conductiv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s>
  <s>
    <k n="density" t="s"/>
    <k n="atomic mass" t="s"/>
    <k n="resistivity" t="s"/>
    <k n="atomic radius" t="s"/>
    <k n="boiling point" t="s"/>
    <k n="melting point" t="s"/>
    <k n="covalent radius" t="s"/>
    <k n="crust abundance" t="s"/>
    <k n="human abundance" t="s"/>
    <k n="ocean abundance" t="s"/>
    <k n="solar abundance" t="s"/>
    <k n="electron affinity" t="s"/>
    <k n="universe abundance" t="s"/>
    <k n="meteorite abundance" t="s"/>
    <k n="van der Waals radius" t="s"/>
    <k n="electrical conductiv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ocean abundance" t="s"/>
    <k n="solar abundance" t="s"/>
    <k n="electron affinity" t="s"/>
    <k n="universe abundance" t="s"/>
    <k n="meteorite abundance" t="s"/>
    <k n="van der Waals radius"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human abundance" t="s"/>
    <k n="ocean abundance" t="s"/>
    <k n="electron affinity" t="s"/>
    <k n="universe abundance" t="s"/>
    <k n="meteorite abundance" t="s"/>
    <k n="van der Waals radius" t="s"/>
    <k n="electrical conductivity" t="s"/>
    <k n="mass magnetic susceptibility" t="s"/>
    <k n="molar magnetic susceptibility" t="s"/>
  </s>
  <s>
    <k n="name" t="spb"/>
    <k n="block" t="spb"/>
    <k n="group" t="spb"/>
    <k n="period" t="spb"/>
    <k n="density" t="spb"/>
    <k n="valence" t="spb"/>
    <k n="CAS number" t="spb"/>
    <k n="UniqueName" t="spb"/>
    <k n="atomic mass" t="spb"/>
    <k n="atomic number" t="spb"/>
    <k n="atomic radius" t="spb"/>
    <k n="atomic symbol" t="spb"/>
    <k n="boiling point" t="spb"/>
    <k n="melting point" t="spb"/>
    <k n="discovery year" t="spb"/>
    <k n="covalent radius" t="spb"/>
    <k n="crust abundance" t="spb"/>
    <k n="human abundance" t="spb"/>
    <k n="ocean abundance" t="spb"/>
    <k n="electron affinity" t="spb"/>
    <k n="electronegativity" t="spb"/>
    <k n="number of protons" t="spb"/>
    <k n="universe abundance" t="spb"/>
    <k n="meteorite abundance" t="spb"/>
    <k n="van der Waals radius" t="spb"/>
    <k n="wikipedia summary text" t="spb"/>
    <k n="IUCr space group number" t="spb"/>
    <k n="Wolfram Language entity type" t="spb"/>
    <k n="mass magnetic susceptibility" t="spb"/>
    <k n="molar magnetic susceptibility" t="spb"/>
    <k n="volume magnetic susceptibility" t="spb"/>
  </s>
  <s>
    <k n="density" t="s"/>
    <k n="atomic mass" t="s"/>
    <k n="atomic radius" t="s"/>
    <k n="boiling point" t="s"/>
    <k n="melting point" t="s"/>
    <k n="covalent radius" t="s"/>
    <k n="crust abundance" t="s"/>
    <k n="human abundance" t="s"/>
    <k n="ocean abundance" t="s"/>
    <k n="electron affinity" t="s"/>
    <k n="universe abundance" t="s"/>
    <k n="meteorite abundance" t="s"/>
    <k n="van der Waals radius" t="s"/>
    <k n="mass magnetic susceptibility" t="s"/>
    <k n="molar magnetic susceptibility" t="s"/>
  </s>
  <s>
    <k n="name" t="spb"/>
    <k n="block" t="spb"/>
    <k n="group" t="spb"/>
    <k n="period" t="spb"/>
    <k n="density" t="spb"/>
    <k n="valence" t="spb"/>
    <k n="CAS number" t="spb"/>
    <k n="UniqueName" t="spb"/>
    <k n="atomic mass" t="spb"/>
    <k n="atomic number" t="spb"/>
    <k n="atomic radius" t="spb"/>
    <k n="atomic symbol" t="spb"/>
    <k n="boiling point" t="spb"/>
    <k n="melting point" t="spb"/>
    <k n="discovery year" t="spb"/>
    <k n="covalent radius" t="spb"/>
    <k n="crust abundance" t="spb"/>
    <k n="ocean abundance" t="spb"/>
    <k n="electron affinity" t="spb"/>
    <k n="electronegativity" t="spb"/>
    <k n="number of protons" t="spb"/>
    <k n="universe abundance" t="spb"/>
    <k n="van der Waals radius" t="spb"/>
    <k n="wikipedia summary text" t="spb"/>
    <k n="IUCr space group number" t="spb"/>
    <k n="Wolfram Language entity type" t="spb"/>
    <k n="mass magnetic susceptibility" t="spb"/>
    <k n="molar magnetic susceptibility" t="spb"/>
    <k n="volume magnetic susceptibility" t="spb"/>
  </s>
  <s>
    <k n="density" t="s"/>
    <k n="atomic mass" t="s"/>
    <k n="atomic radius" t="s"/>
    <k n="boiling point" t="s"/>
    <k n="melting point" t="s"/>
    <k n="covalent radius" t="s"/>
    <k n="crust abundance" t="s"/>
    <k n="ocean abundance" t="s"/>
    <k n="electron affinity" t="s"/>
    <k n="universe abundance" t="s"/>
    <k n="van der Waals radius" t="s"/>
    <k n="mass magnetic susceptibility" t="s"/>
    <k n="molar magnetic susceptibility" t="s"/>
  </s>
  <s>
    <k n="name" t="spb"/>
    <k n="block" t="spb"/>
    <k n="group" t="spb"/>
    <k n="period" t="spb"/>
    <k n="density" t="spb"/>
    <k n="valence" t="spb"/>
    <k n="half lif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electronegativity" t="spb"/>
    <k n="number of protons"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atomic radius" t="s"/>
    <k n="boiling point" t="s"/>
    <k n="melting point" t="s"/>
    <k n="covalent radius" t="s"/>
    <k n="crust abundance" t="s"/>
    <k n="human abundance" t="s"/>
    <k n="ocean abundance" t="s"/>
    <k n="solar abundance" t="s"/>
    <k n="electron affinity" t="s"/>
    <k n="meteorite abundance"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solar abundance" t="s"/>
    <k n="electron affinity" t="s"/>
    <k n="universe abundance" t="s"/>
    <k n="meteorite abundance"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solar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solar abundance" t="s"/>
    <k n="electron affinity" t="s"/>
    <k n="universe abundance" t="s"/>
    <k n="meteorite abundance" t="s"/>
    <k n="van der Waals radius"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electron affinity"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electron affinity" t="s"/>
    <k n="universe abundance" t="s"/>
    <k n="meteorite abundance" t="s"/>
    <k n="van der Waals radius" t="s"/>
    <k n="electrical conductivity" t="s"/>
    <k n="mass magnetic susceptibility" t="s"/>
    <k n="molar magnetic susceptibility" t="s"/>
  </s>
  <s>
    <k n="name" t="spb"/>
    <k n="block" t="spb"/>
    <k n="group"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atomic radius" t="s"/>
    <k n="boiling point" t="s"/>
    <k n="melting point" t="s"/>
    <k n="covalent radius" t="s"/>
    <k n="crust abundance" t="s"/>
    <k n="ocean abundance" t="s"/>
    <k n="electron affinity" t="s"/>
    <k n="universe abundance" t="s"/>
    <k n="meteorite abundance" t="s"/>
    <k n="electrical conductivity" t="s"/>
    <k n="mass magnetic susceptibility" t="s"/>
    <k n="molar magnetic susceptibility" t="s"/>
  </s>
  <s>
    <k n="GDP" t="spb"/>
    <k n="name" t="spb"/>
    <k n="UN code" t="spb"/>
    <k n="ISO name" t="spb"/>
    <k n="real GDP" t="spb"/>
    <k n="UN number" t="spb"/>
    <k n="full name" t="spb"/>
    <k n="land area" t="spb"/>
    <k n="Gini index" t="spb"/>
    <k n="UniqueName" t="spb"/>
    <k n="employment" t="spb"/>
    <k n="median age" t="spb"/>
    <k n="population" t="spb"/>
    <k n="total area" t="spb"/>
    <k n="labor force" t="spb"/>
    <k n="IP addresses" t="spb"/>
    <k n="calling code" t="spb"/>
    <k n="capital city" t="spb"/>
    <k n="country code" t="spb"/>
    <k n="GDP at parity" t="spb"/>
    <k n="annual births" t="spb"/>
    <k n="annual deaths" t="spb"/>
    <k n="hospital beds" t="spb"/>
    <k n="internet code" t="spb"/>
    <k n="literacy rate" t="spb"/>
    <k n="GDP per capita" t="spb"/>
    <k n="internet usage" t="spb"/>
    <k n="total students" t="spb"/>
    <k n="total teachers" t="spb"/>
    <k n="GDP real growth" t="spb"/>
    <k n="life expectancy" t="spb"/>
    <k n="telephone lines" t="spb"/>
    <k n="coastline length" t="spb"/>
    <k n="nationality name" t="spb"/>
    <k n="Wolfram Data Type" t="spb"/>
    <k n="population growth" t="spb"/>
    <k n="total road length" t="spb"/>
    <k n="unemployment rate" t="spb"/>
    <k n="license plate code" t="spb"/>
    <k n="population density" t="spb"/>
    <k n="physicians per capita" t="spb"/>
    <k n="total vehicles in use" t="spb"/>
    <k n="employment in industry" t="spb"/>
    <k n="employment in services" t="spb"/>
    <k n="wikipedia summary text" t="spb"/>
    <k n="primary school students" t="spb"/>
    <k n="secure internet servers" t="spb"/>
    <k n="consumer price inflation" t="spb"/>
    <k n="tertiary school students" t="spb"/>
    <k n="annual‐crop land fraction" t="spb"/>
    <k n="employment in agriculture" t="spb"/>
    <k n="secondary school students" t="spb"/>
    <k n="average broadband upload rate" t="spb"/>
    <k n="mobile cellular subscriptions" t="spb"/>
    <k n="Human Development Index, total" t="spb"/>
    <k n="Human Development Index, health" t="spb"/>
    <k n="average broadband download rate" t="spb"/>
    <k n="Human Development Index, education" t="spb"/>
    <k n="fixed broadband internet subscribers" t="spb"/>
    <k n="primary school student-teacher ratio" t="spb"/>
    <k n="secondary school student-teacher ratio" t="spb"/>
    <k n="Human Development Index, living standards" t="spb"/>
    <k n="public education spending, percent of GDP" t="spb"/>
  </s>
  <s>
    <k n="name" t="spb"/>
    <k n="block" t="spb"/>
    <k n="group" t="spb"/>
    <k n="period" t="spb"/>
    <k n="density" t="spb"/>
    <k n="valence" t="spb"/>
    <k n="half lif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atomic radius" t="s"/>
    <k n="boiling point" t="s"/>
    <k n="melting point" t="s"/>
    <k n="covalent radius" t="s"/>
    <k n="crust abundance" t="s"/>
    <k n="ocean abundance" t="s"/>
    <k n="solar abundance" t="s"/>
    <k n="electron affinity" t="s"/>
    <k n="universe abundance" t="s"/>
    <k n="meteorite abundance" t="s"/>
    <k n="electrical conductivity" t="s"/>
    <k n="mass magnetic susceptibility" t="s"/>
    <k n="molar magnetic susceptibility" t="s"/>
  </s>
  <s>
    <k n="name" t="spb"/>
    <k n="block" t="spb"/>
    <k n="group" t="spb"/>
    <k n="period" t="spb"/>
    <k n="density" t="spb"/>
    <k n="valence" t="spb"/>
    <k n="half life" t="spb"/>
    <k n="CAS number" t="spb"/>
    <k n="UniqueName" t="spb"/>
    <k n="atomic mass" t="spb"/>
    <k n="resistivity" t="spb"/>
    <k n="atomic number" t="spb"/>
    <k n="atomic radius" t="spb"/>
    <k n="atomic symbol" t="spb"/>
    <k n="boiling point" t="spb"/>
    <k n="melting point" t="spb"/>
    <k n="discovery year" t="spb"/>
    <k n="covalent radius" t="spb"/>
    <k n="human abundance" t="spb"/>
    <k n="ocean abundance" t="spb"/>
    <k n="electron affinity" t="spb"/>
    <k n="electronegativity" t="spb"/>
    <k n="number of protons" t="spb"/>
    <k n="wikipedia summary text" t="spb"/>
    <k n="IUCr space group number" t="spb"/>
    <k n="electrical conductivity" t="spb"/>
    <k n="Wolfram Language entity type" t="spb"/>
  </s>
  <s>
    <k n="density" t="s"/>
    <k n="half life" t="s"/>
    <k n="atomic mass" t="s"/>
    <k n="resistivity" t="s"/>
    <k n="atomic radius" t="s"/>
    <k n="boiling point" t="s"/>
    <k n="melting point" t="s"/>
    <k n="covalent radius" t="s"/>
    <k n="human abundance" t="s"/>
    <k n="ocean abundance" t="s"/>
    <k n="electron affinity" t="s"/>
    <k n="electrical conductivity" t="s"/>
  </s>
  <s>
    <k n="name" t="spb"/>
    <k n="block" t="spb"/>
    <k n="group" t="spb"/>
    <k n="period" t="spb"/>
    <k n="density" t="spb"/>
    <k n="valence" t="spb"/>
    <k n="half life" t="spb"/>
    <k n="CAS number" t="spb"/>
    <k n="UniqueName" t="spb"/>
    <k n="atomic mass" t="spb"/>
    <k n="atomic number" t="spb"/>
    <k n="atomic radius" t="spb"/>
    <k n="atomic symbol" t="spb"/>
    <k n="melting point" t="spb"/>
    <k n="discovery year" t="spb"/>
    <k n="covalent radius" t="spb"/>
    <k n="crust abundance" t="spb"/>
    <k n="human abundance" t="spb"/>
    <k n="ocean abundance" t="spb"/>
    <k n="electron affinity" t="spb"/>
    <k n="electronegativity" t="spb"/>
    <k n="number of protons" t="spb"/>
    <k n="meteorite abundance" t="spb"/>
    <k n="wikipedia summary text" t="spb"/>
    <k n="Wolfram Language entity type" t="spb"/>
  </s>
  <s>
    <k n="density" t="s"/>
    <k n="half life" t="s"/>
    <k n="atomic mass" t="s"/>
    <k n="atomic radius" t="s"/>
    <k n="melting point" t="s"/>
    <k n="covalent radius" t="s"/>
    <k n="crust abundance" t="s"/>
    <k n="human abundance" t="s"/>
    <k n="ocean abundance" t="s"/>
    <k n="electron affinity" t="s"/>
    <k n="meteorite abundance" t="s"/>
  </s>
  <s>
    <k n="name" t="spb"/>
    <k n="block" t="spb"/>
    <k n="group" t="spb"/>
    <k n="period" t="spb"/>
    <k n="density" t="spb"/>
    <k n="valence" t="spb"/>
    <k n="half life" t="spb"/>
    <k n="CAS number" t="spb"/>
    <k n="UniqueName" t="spb"/>
    <k n="atomic mass" t="spb"/>
    <k n="atomic number" t="spb"/>
    <k n="atomic radius" t="spb"/>
    <k n="atomic symbol" t="spb"/>
    <k n="boiling point" t="spb"/>
    <k n="melting point" t="spb"/>
    <k n="discovery year" t="spb"/>
    <k n="covalent radius" t="spb"/>
    <k n="ocean abundance" t="spb"/>
    <k n="electron affinity" t="spb"/>
    <k n="number of protons" t="spb"/>
    <k n="wikipedia summary text" t="spb"/>
    <k n="Wolfram Language entity type" t="spb"/>
  </s>
  <s>
    <k n="density" t="s"/>
    <k n="half life" t="s"/>
    <k n="atomic mass" t="s"/>
    <k n="atomic radius" t="s"/>
    <k n="boiling point" t="s"/>
    <k n="melting point" t="s"/>
    <k n="covalent radius" t="s"/>
    <k n="ocean abundance" t="s"/>
    <k n="electron affinity" t="s"/>
  </s>
  <s>
    <k n="name" t="spb"/>
    <k n="block" t="spb"/>
    <k n="group" t="spb"/>
    <k n="period" t="spb"/>
    <k n="density" t="spb"/>
    <k n="valence" t="spb"/>
    <k n="half life" t="spb"/>
    <k n="CAS number" t="spb"/>
    <k n="UniqueName" t="spb"/>
    <k n="atomic mass" t="spb"/>
    <k n="atomic number" t="spb"/>
    <k n="atomic symbol" t="spb"/>
    <k n="discovery year" t="spb"/>
    <k n="covalent radius" t="spb"/>
    <k n="human abundance" t="spb"/>
    <k n="electronegativity" t="spb"/>
    <k n="number of protons" t="spb"/>
    <k n="wikipedia summary text" t="spb"/>
    <k n="Wolfram Language entity type" t="spb"/>
  </s>
  <s>
    <k n="density" t="s"/>
    <k n="half life" t="s"/>
    <k n="atomic mass" t="s"/>
    <k n="covalent radius" t="s"/>
    <k n="human abundance" t="s"/>
  </s>
  <s>
    <k n="name" t="spb"/>
    <k n="block" t="spb"/>
    <k n="group"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electronegativity" t="spb"/>
    <k n="number of protons" t="spb"/>
    <k n="wikipedia summary text" t="spb"/>
    <k n="IUCr space group number" t="spb"/>
    <k n="electrical conductivity" t="spb"/>
    <k n="Wolfram Language entity type" t="spb"/>
  </s>
  <s>
    <k n="density" t="s"/>
    <k n="half life" t="s"/>
    <k n="atomic mass" t="s"/>
    <k n="resistivity" t="s"/>
    <k n="boiling point" t="s"/>
    <k n="melting point" t="s"/>
    <k n="covalent radius" t="s"/>
    <k n="crust abundance" t="s"/>
    <k n="human abundance" t="s"/>
    <k n="ocean abundance" t="s"/>
    <k n="electrical conductivity" t="s"/>
  </s>
  <s>
    <k n="name" t="spb"/>
    <k n="block" t="spb"/>
    <k n="group" t="spb"/>
    <k n="period" t="spb"/>
    <k n="density" t="spb"/>
    <k n="valence" t="spb"/>
    <k n="half life" t="spb"/>
    <k n="CAS number" t="spb"/>
    <k n="UniqueName" t="spb"/>
    <k n="atomic mass" t="spb"/>
    <k n="atomic number" t="spb"/>
    <k n="atomic symbol" t="spb"/>
    <k n="discovery year" t="spb"/>
    <k n="crust abundance" t="spb"/>
    <k n="human abundance" t="spb"/>
    <k n="ocean abundance" t="spb"/>
    <k n="solar abundance" t="spb"/>
    <k n="number of protons" t="spb"/>
    <k n="meteorite abundance" t="spb"/>
    <k n="wikipedia summary text" t="spb"/>
    <k n="Wolfram Language entity type" t="spb"/>
  </s>
  <s>
    <k n="density" t="s"/>
    <k n="half life" t="s"/>
    <k n="atomic mass" t="s"/>
    <k n="crust abundance" t="s"/>
    <k n="human abundance" t="s"/>
    <k n="ocean abundance" t="s"/>
    <k n="solar abundance" t="s"/>
    <k n="meteorite abundance" t="s"/>
  </s>
  <s>
    <k n="name" t="spb"/>
    <k n="block" t="spb"/>
    <k n="group" t="spb"/>
    <k n="period" t="spb"/>
    <k n="density" t="spb"/>
    <k n="half life" t="spb"/>
    <k n="CAS number" t="spb"/>
    <k n="UniqueName" t="spb"/>
    <k n="atomic mass" t="spb"/>
    <k n="atomic number" t="spb"/>
    <k n="atomic symbol" t="spb"/>
    <k n="discovery year" t="spb"/>
    <k n="crust abundance" t="spb"/>
    <k n="human abundance" t="spb"/>
    <k n="ocean abundance" t="spb"/>
    <k n="solar abundance" t="spb"/>
    <k n="number of protons" t="spb"/>
    <k n="meteorite abundance" t="spb"/>
    <k n="wikipedia summary text" t="spb"/>
    <k n="Wolfram Language entity type" t="spb"/>
  </s>
  <s>
    <k n="name" t="i"/>
    <k n="`_DisplayString" t="i"/>
    <k n="periodic table location" t="i"/>
  </s>
  <s>
    <k n="name" t="spb"/>
    <k n="block" t="spb"/>
    <k n="period" t="spb"/>
    <k n="density" t="spb"/>
    <k n="valence" t="spb"/>
    <k n="CAS number" t="spb"/>
    <k n="UniqueName" t="spb"/>
    <k n="atomic mass" t="spb"/>
    <k n="resistivity" t="spb"/>
    <k n="atomic number"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atomic mass" t="s"/>
    <k n="resistivity" t="s"/>
    <k n="boiling point" t="s"/>
    <k n="melting point" t="s"/>
    <k n="covalent radius" t="s"/>
    <k n="crust abundance" t="s"/>
    <k n="ocean abundance" t="s"/>
    <k n="solar abundance" t="s"/>
    <k n="electron affinity" t="s"/>
    <k n="universe abundance" t="s"/>
    <k n="meteorite abundance" t="s"/>
    <k n="electrical conductivity" t="s"/>
    <k n="mass magnetic susceptibility" t="s"/>
    <k n="molar magnetic susceptibility" t="s"/>
  </s>
  <s>
    <k n="name" t="spb"/>
    <k n="block"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name" t="spb"/>
    <k n="block" t="spb"/>
    <k n="period" t="spb"/>
    <k n="density" t="spb"/>
    <k n="valence" t="spb"/>
    <k n="half life" t="spb"/>
    <k n="CAS number" t="spb"/>
    <k n="UniqueName" t="spb"/>
    <k n="atomic mass" t="spb"/>
    <k n="resistivity" t="spb"/>
    <k n="atomic number" t="spb"/>
    <k n="atomic radius" t="spb"/>
    <k n="atomic symbol" t="spb"/>
    <k n="boiling point" t="spb"/>
    <k n="melting point" t="spb"/>
    <k n="discovery year" t="spb"/>
    <k n="covalent radius" t="spb"/>
    <k n="crust abundance" t="spb"/>
    <k n="human abundance" t="spb"/>
    <k n="ocean abundance" t="spb"/>
    <k n="solar abundance" t="spb"/>
    <k n="electron affinity" t="spb"/>
    <k n="number of protons" t="spb"/>
    <k n="meteorite abundance" t="spb"/>
    <k n="wikipedia summary text" t="spb"/>
    <k n="electrical conductivity" t="spb"/>
    <k n="Wolfram Language entity type" t="spb"/>
  </s>
  <s>
    <k n="density" t="s"/>
    <k n="half life" t="s"/>
    <k n="atomic mass" t="s"/>
    <k n="resistivity" t="s"/>
    <k n="atomic radius" t="s"/>
    <k n="boiling point" t="s"/>
    <k n="melting point" t="s"/>
    <k n="covalent radius" t="s"/>
    <k n="crust abundance" t="s"/>
    <k n="human abundance" t="s"/>
    <k n="ocean abundance" t="s"/>
    <k n="solar abundance" t="s"/>
    <k n="electron affinity" t="s"/>
    <k n="meteorite abundance" t="s"/>
    <k n="electrical conductivity" t="s"/>
  </s>
  <s>
    <k n="name" t="spb"/>
    <k n="block"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name" t="spb"/>
    <k n="block" t="spb"/>
    <k n="period" t="spb"/>
    <k n="density" t="spb"/>
    <k n="valence" t="spb"/>
    <k n="CAS number" t="spb"/>
    <k n="UniqueName" t="spb"/>
    <k n="atomic mass" t="spb"/>
    <k n="resistivity" t="spb"/>
    <k n="atomic number" t="spb"/>
    <k n="atomic radius" t="spb"/>
    <k n="atomic symbol" t="spb"/>
    <k n="boiling point" t="spb"/>
    <k n="melting point" t="spb"/>
    <k n="discovery year" t="spb"/>
    <k n="covalent radius" t="spb"/>
    <k n="crust abundance" t="spb"/>
    <k n="ocean abundance" t="spb"/>
    <k n="solar abundance" t="spb"/>
    <k n="electron affinity" t="spb"/>
    <k n="electronegativity" t="spb"/>
    <k n="number of protons" t="spb"/>
    <k n="universe abundance" t="spb"/>
    <k n="meteorite abundance" t="spb"/>
    <k n="wikipedia summary text" t="spb"/>
    <k n="IUCr space group number" t="spb"/>
    <k n="electrical conductivity" t="spb"/>
    <k n="Wolfram Language entity type" t="spb"/>
  </s>
  <s>
    <k n="density" t="s"/>
    <k n="atomic mass" t="s"/>
    <k n="resistivity" t="s"/>
    <k n="atomic radius" t="s"/>
    <k n="boiling point" t="s"/>
    <k n="melting point" t="s"/>
    <k n="covalent radius" t="s"/>
    <k n="crust abundance" t="s"/>
    <k n="ocean abundance" t="s"/>
    <k n="solar abundance" t="s"/>
    <k n="electron affinity" t="s"/>
    <k n="universe abundance" t="s"/>
    <k n="meteorite abundance" t="s"/>
    <k n="electrical conductivity" t="s"/>
  </s>
  <s>
    <k n="name" t="spb"/>
    <k n="block" t="spb"/>
    <k n="period" t="spb"/>
    <k n="density" t="spb"/>
    <k n="valence" t="spb"/>
    <k n="half life" t="spb"/>
    <k n="CAS number" t="spb"/>
    <k n="UniqueName" t="spb"/>
    <k n="atomic mass" t="spb"/>
    <k n="atomic number" t="spb"/>
    <k n="atomic symbol" t="spb"/>
    <k n="boiling point" t="spb"/>
    <k n="melting point" t="spb"/>
    <k n="discovery year" t="spb"/>
    <k n="covalent radius" t="spb"/>
    <k n="human abundance" t="spb"/>
    <k n="solar abundance" t="spb"/>
    <k n="electronegativity" t="spb"/>
    <k n="number of protons" t="spb"/>
    <k n="wikipedia summary text" t="spb"/>
    <k n="IUCr space group number" t="spb"/>
    <k n="Wolfram Language entity type" t="spb"/>
  </s>
  <s>
    <k n="density" t="s"/>
    <k n="half life" t="s"/>
    <k n="atomic mass" t="s"/>
    <k n="boiling point" t="s"/>
    <k n="melting point" t="s"/>
    <k n="covalent radius" t="s"/>
    <k n="human abundance" t="s"/>
    <k n="solar abundance" t="s"/>
  </s>
  <s>
    <k n="name" t="spb"/>
    <k n="block"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universe abundance"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boiling point" t="s"/>
    <k n="melting point" t="s"/>
    <k n="covalent radius" t="s"/>
    <k n="crust abundance" t="s"/>
    <k n="human abundance" t="s"/>
    <k n="ocean abundance" t="s"/>
    <k n="solar abundance" t="s"/>
    <k n="universe abundance" t="s"/>
    <k n="meteorite abundance" t="s"/>
    <k n="electrical conductivity" t="s"/>
    <k n="mass magnetic susceptibility" t="s"/>
    <k n="molar magnetic susceptibility" t="s"/>
  </s>
  <s>
    <k n="name" t="spb"/>
    <k n="block"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electronegativity" t="spb"/>
    <k n="number of protons"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boiling point" t="s"/>
    <k n="melting point" t="s"/>
    <k n="covalent radius" t="s"/>
    <k n="crust abundance" t="s"/>
    <k n="human abundance" t="s"/>
    <k n="ocean abundance" t="s"/>
    <k n="electrical conductivity" t="s"/>
    <k n="mass magnetic susceptibility" t="s"/>
    <k n="molar magnetic susceptibility" t="s"/>
  </s>
  <s>
    <k n="name" t="spb"/>
    <k n="block"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universe abundance" t="spb"/>
    <k n="meteorite abundance" t="spb"/>
    <k n="van der Waals radius"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boiling point" t="s"/>
    <k n="melting point" t="s"/>
    <k n="covalent radius" t="s"/>
    <k n="crust abundance" t="s"/>
    <k n="human abundance" t="s"/>
    <k n="ocean abundance" t="s"/>
    <k n="solar abundance" t="s"/>
    <k n="universe abundance" t="s"/>
    <k n="meteorite abundance" t="s"/>
    <k n="van der Waals radius" t="s"/>
    <k n="electrical conductivity" t="s"/>
    <k n="mass magnetic susceptibility" t="s"/>
    <k n="molar magnetic susceptibility" t="s"/>
  </s>
  <s>
    <k n="name" t="spb"/>
    <k n="block"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meteorite abundance" t="spb"/>
    <k n="wikipedia summary text" t="spb"/>
    <k n="IUCr space group number" t="spb"/>
    <k n="electrical conductivity" t="spb"/>
    <k n="Wolfram Language entity type" t="spb"/>
  </s>
  <s>
    <k n="density" t="s"/>
    <k n="half life" t="s"/>
    <k n="atomic mass" t="s"/>
    <k n="resistivity" t="s"/>
    <k n="boiling point" t="s"/>
    <k n="melting point" t="s"/>
    <k n="covalent radius" t="s"/>
    <k n="crust abundance" t="s"/>
    <k n="human abundance" t="s"/>
    <k n="ocean abundance" t="s"/>
    <k n="solar abundance" t="s"/>
    <k n="meteorite abundance" t="s"/>
    <k n="electrical conductivity" t="s"/>
  </s>
  <s>
    <k n="name" t="spb"/>
    <k n="block" t="spb"/>
    <k n="period" t="spb"/>
    <k n="density" t="spb"/>
    <k n="valence" t="spb"/>
    <k n="half life" t="spb"/>
    <k n="CAS number" t="spb"/>
    <k n="UniqueName" t="spb"/>
    <k n="atomic mass" t="spb"/>
    <k n="resistivity"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meteorite abundance" t="spb"/>
    <k n="wikipedia summary text" t="spb"/>
    <k n="IUCr space group number" t="spb"/>
    <k n="electrical conductivity" t="spb"/>
    <k n="Wolfram Language entity type" t="spb"/>
    <k n="mass magnetic susceptibility" t="spb"/>
    <k n="molar magnetic susceptibility" t="spb"/>
    <k n="volume magnetic susceptibility" t="spb"/>
  </s>
  <s>
    <k n="density" t="s"/>
    <k n="half life" t="s"/>
    <k n="atomic mass" t="s"/>
    <k n="resistivity" t="s"/>
    <k n="boiling point" t="s"/>
    <k n="melting point" t="s"/>
    <k n="covalent radius" t="s"/>
    <k n="crust abundance" t="s"/>
    <k n="human abundance" t="s"/>
    <k n="ocean abundance" t="s"/>
    <k n="solar abundance" t="s"/>
    <k n="meteorite abundance" t="s"/>
    <k n="electrical conductivity" t="s"/>
    <k n="mass magnetic susceptibility" t="s"/>
    <k n="molar magnetic susceptibility" t="s"/>
  </s>
  <s>
    <k n="name" t="spb"/>
    <k n="block" t="spb"/>
    <k n="period" t="spb"/>
    <k n="density" t="spb"/>
    <k n="valence" t="spb"/>
    <k n="half life" t="spb"/>
    <k n="CAS number" t="spb"/>
    <k n="UniqueName" t="spb"/>
    <k n="atomic mass"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meteorite abundance" t="spb"/>
    <k n="wikipedia summary text" t="spb"/>
    <k n="IUCr space group number" t="spb"/>
    <k n="Wolfram Language entity type" t="spb"/>
    <k n="mass magnetic susceptibility" t="spb"/>
    <k n="molar magnetic susceptibility" t="spb"/>
    <k n="volume magnetic susceptibility" t="spb"/>
  </s>
  <s>
    <k n="density" t="s"/>
    <k n="half life" t="s"/>
    <k n="atomic mass" t="s"/>
    <k n="boiling point" t="s"/>
    <k n="melting point" t="s"/>
    <k n="covalent radius" t="s"/>
    <k n="crust abundance" t="s"/>
    <k n="human abundance" t="s"/>
    <k n="ocean abundance" t="s"/>
    <k n="solar abundance" t="s"/>
    <k n="meteorite abundance" t="s"/>
    <k n="mass magnetic susceptibility" t="s"/>
    <k n="molar magnetic susceptibility" t="s"/>
  </s>
  <s>
    <k n="name" t="spb"/>
    <k n="block" t="spb"/>
    <k n="period" t="spb"/>
    <k n="density" t="spb"/>
    <k n="valence" t="spb"/>
    <k n="half life" t="spb"/>
    <k n="CAS number" t="spb"/>
    <k n="UniqueName" t="spb"/>
    <k n="atomic mass" t="spb"/>
    <k n="atomic number" t="spb"/>
    <k n="atomic symbol" t="spb"/>
    <k n="boiling point" t="spb"/>
    <k n="melting point" t="spb"/>
    <k n="discovery year" t="spb"/>
    <k n="covalent radius" t="spb"/>
    <k n="crust abundance" t="spb"/>
    <k n="human abundance" t="spb"/>
    <k n="ocean abundance" t="spb"/>
    <k n="solar abundance" t="spb"/>
    <k n="electronegativity" t="spb"/>
    <k n="number of protons" t="spb"/>
    <k n="meteorite abundance" t="spb"/>
    <k n="wikipedia summary text" t="spb"/>
    <k n="IUCr space group number" t="spb"/>
    <k n="Wolfram Language entity type" t="spb"/>
  </s>
  <s>
    <k n="density" t="s"/>
    <k n="half life" t="s"/>
    <k n="atomic mass" t="s"/>
    <k n="boiling point" t="s"/>
    <k n="melting point" t="s"/>
    <k n="covalent radius" t="s"/>
    <k n="crust abundance" t="s"/>
    <k n="human abundance" t="s"/>
    <k n="ocean abundance" t="s"/>
    <k n="solar abundance" t="s"/>
    <k n="meteorite abundance" t="s"/>
  </s>
  <s>
    <k n="name" t="spb"/>
    <k n="block" t="spb"/>
    <k n="period" t="spb"/>
    <k n="density" t="spb"/>
    <k n="valence" t="spb"/>
    <k n="half life" t="spb"/>
    <k n="CAS number" t="spb"/>
    <k n="UniqueName" t="spb"/>
    <k n="atomic mass" t="spb"/>
    <k n="atomic number" t="spb"/>
    <k n="atomic symbol" t="spb"/>
    <k n="melting point" t="spb"/>
    <k n="discovery year" t="spb"/>
    <k n="crust abundance" t="spb"/>
    <k n="human abundance" t="spb"/>
    <k n="ocean abundance" t="spb"/>
    <k n="solar abundance" t="spb"/>
    <k n="electronegativity" t="spb"/>
    <k n="number of protons" t="spb"/>
    <k n="meteorite abundance" t="spb"/>
    <k n="wikipedia summary text" t="spb"/>
    <k n="IUCr space group number" t="spb"/>
    <k n="Wolfram Language entity type" t="spb"/>
  </s>
  <s>
    <k n="density" t="s"/>
    <k n="half life" t="s"/>
    <k n="atomic mass" t="s"/>
    <k n="melting point" t="s"/>
    <k n="crust abundance" t="s"/>
    <k n="human abundance" t="s"/>
    <k n="ocean abundance" t="s"/>
    <k n="solar abundance" t="s"/>
    <k n="meteorite abundance" t="s"/>
  </s>
  <s>
    <k n="name" t="spb"/>
    <k n="block" t="spb"/>
    <k n="period" t="spb"/>
    <k n="density" t="spb"/>
    <k n="valence" t="spb"/>
    <k n="half life" t="spb"/>
    <k n="CAS number" t="spb"/>
    <k n="UniqueName" t="spb"/>
    <k n="atomic mass" t="spb"/>
    <k n="atomic number" t="spb"/>
    <k n="atomic symbol" t="spb"/>
    <k n="melting point" t="spb"/>
    <k n="discovery year" t="spb"/>
    <k n="crust abundance" t="spb"/>
    <k n="human abundance" t="spb"/>
    <k n="ocean abundance" t="spb"/>
    <k n="solar abundance" t="spb"/>
    <k n="electronegativity" t="spb"/>
    <k n="number of protons" t="spb"/>
    <k n="meteorite abundance" t="spb"/>
    <k n="wikipedia summary text" t="spb"/>
    <k n="Wolfram Language entity type" t="spb"/>
  </s>
  <s>
    <k n="name" t="spb"/>
    <k n="block" t="spb"/>
    <k n="group" t="spb"/>
    <k n="period" t="spb"/>
    <k n="density" t="spb"/>
    <k n="valence" t="spb"/>
    <k n="half life" t="spb"/>
    <k n="CAS number" t="spb"/>
    <k n="UniqueName" t="spb"/>
    <k n="atomic mass" t="spb"/>
    <k n="atomic number" t="spb"/>
    <k n="atomic symbol" t="spb"/>
    <k n="melting point" t="spb"/>
    <k n="discovery year" t="spb"/>
    <k n="crust abundance" t="spb"/>
    <k n="human abundance" t="spb"/>
    <k n="ocean abundance" t="spb"/>
    <k n="solar abundance" t="spb"/>
    <k n="number of protons" t="spb"/>
    <k n="meteorite abundance" t="spb"/>
    <k n="wikipedia summary text" t="spb"/>
    <k n="Wolfram Language entity type" t="spb"/>
  </s>
  <s>
    <k n="name" t="spb"/>
    <k n="density" t="spb"/>
    <k n="CAS number" t="spb"/>
    <k n="IUPAC name" t="spb"/>
    <k n="MDL number" t="spb"/>
    <k n="UniqueName" t="spb"/>
    <k n="molar mass" t="spb"/>
    <k n="EGEC number" t="spb"/>
    <k n="flash point" t="spb"/>
    <k n="RTECS number" t="spb"/>
    <k n="molar volume" t="spb"/>
    <k n="boiling point" t="spb"/>
    <k n="dipole moment" t="spb"/>
    <k n="melting point" t="spb"/>
    <k n="vapor density" t="spb"/>
    <k n="formula string" t="spb"/>
    <k n="mean free path" t="spb"/>
    <k n="molecular mass" t="spb"/>
    <k n="speed of light" t="spb"/>
    <k n="tautomer count" t="spb"/>
    <k n="vapor pressure" t="spb"/>
    <k n="proton affinity" t="spb"/>
    <k n="surface tension" t="spb"/>
    <k n="Beilstein number" t="spb"/>
    <k n="DOT hazard class" t="spb"/>
    <k n="InChI identifier" t="spb"/>
    <k n="NFPA fire rating" t="spb"/>
    <k n="net ionic charge" t="spb"/>
    <k n="refractive index" t="spb"/>
    <k n="SMILES identifier" t="spb"/>
    <k n="critical pressure" t="spb"/>
    <k n="H‐bond donor count" t="spb"/>
    <k n="NFPA health rating" t="spb"/>
    <k n="PubChem CID number" t="spb"/>
    <k n="autoignition point" t="spb"/>
    <k n="non-hydrogen count" t="spb"/>
    <k n="Hill formula string" t="spb"/>
    <k n="dielectric constant" t="spb"/>
    <k n="critical temperature" t="spb"/>
    <k n="molar heat of fusion" t="spb"/>
    <k n="rotatable bond count" t="spb"/>
    <k n="H‐bond acceptor count" t="spb"/>
    <k n="lower explosive limit" t="spb"/>
    <k n="upper explosive limit" t="spb"/>
    <k n="NFPA reactivity rating" t="spb"/>
    <k n="relative molecular mass" t="spb"/>
    <k n="molar heat of combustion" t="spb"/>
    <k n="isomeric SMILES identifier" t="spb"/>
    <k n="molar heat of vaporization" t="spb"/>
    <k n="non-standard isotope count" t="spb"/>
    <k n="Wolfram Language entity type" t="spb"/>
    <k n="topological polar surface area" t="spb"/>
  </s>
  <s>
    <k n="name" t="i"/>
    <k n="`_DisplayString" t="i"/>
    <k n="structure diagram" t="i"/>
  </s>
  <s>
    <k n="density" t="s"/>
    <k n="molar mass" t="s"/>
    <k n="flash point" t="s"/>
    <k n="molar volume" t="s"/>
    <k n="boiling point" t="s"/>
    <k n="dipole moment" t="s"/>
    <k n="melting point" t="s"/>
    <k n="mean free path" t="s"/>
    <k n="molecular mass" t="s"/>
    <k n="speed of light" t="s"/>
    <k n="vapor pressure" t="s"/>
    <k n="proton affinity" t="s"/>
    <k n="surface tension" t="s"/>
    <k n="critical pressure" t="s"/>
    <k n="autoignition point" t="s"/>
    <k n="critical temperature" t="s"/>
    <k n="molar heat of fusion" t="s"/>
    <k n="molar heat of combustion" t="s"/>
    <k n="molar heat of vaporization" t="s"/>
    <k n="topological polar surface area" t="s"/>
  </s>
  <s>
    <k n="name" t="spb"/>
    <k n="density" t="spb"/>
    <k n="CAS number" t="spb"/>
    <k n="IUPAC name" t="spb"/>
    <k n="MDL number" t="spb"/>
    <k n="UniqueName" t="spb"/>
    <k n="molar mass" t="spb"/>
    <k n="EGEC number" t="spb"/>
    <k n="RTECS number" t="spb"/>
    <k n="molar volume" t="spb"/>
    <k n="boiling point" t="spb"/>
    <k n="melting point" t="spb"/>
    <k n="vapor density" t="spb"/>
    <k n="formula string" t="spb"/>
    <k n="mean free path" t="spb"/>
    <k n="molecular mass" t="spb"/>
    <k n="speed of light" t="spb"/>
    <k n="tautomer count" t="spb"/>
    <k n="vapor pressure" t="spb"/>
    <k n="proton affinity" t="spb"/>
    <k n="Beilstein number" t="spb"/>
    <k n="DOT hazard class" t="spb"/>
    <k n="InChI identifier" t="spb"/>
    <k n="net ionic charge" t="spb"/>
    <k n="refractive index" t="spb"/>
    <k n="SMILES identifier" t="spb"/>
    <k n="critical pressure" t="spb"/>
    <k n="electron affinity" t="spb"/>
    <k n="H‐bond donor count" t="spb"/>
    <k n="PubChem CID number" t="spb"/>
    <k n="non-hydrogen count" t="spb"/>
    <k n="Hill formula string" t="spb"/>
    <k n="dielectric constant" t="spb"/>
    <k n="critical temperature" t="spb"/>
    <k n="molar heat of fusion" t="spb"/>
    <k n="rotatable bond count" t="spb"/>
    <k n="H‐bond acceptor count" t="spb"/>
    <k n="relative molecular mass" t="spb"/>
    <k n="isomeric SMILES identifier" t="spb"/>
    <k n="molar heat of vaporization" t="spb"/>
    <k n="non-standard isotope count" t="spb"/>
    <k n="Wolfram Language entity type" t="spb"/>
    <k n="partition coefficient (XLogP)" t="spb"/>
    <k n="topological polar surface area" t="spb"/>
  </s>
  <s>
    <k n="density" t="s"/>
    <k n="molar mass" t="s"/>
    <k n="molar volume" t="s"/>
    <k n="boiling point" t="s"/>
    <k n="melting point" t="s"/>
    <k n="mean free path" t="s"/>
    <k n="molecular mass" t="s"/>
    <k n="speed of light" t="s"/>
    <k n="vapor pressure" t="s"/>
    <k n="proton affinity" t="s"/>
    <k n="critical pressure" t="s"/>
    <k n="electron affinity" t="s"/>
    <k n="critical temperature" t="s"/>
    <k n="molar heat of fusion" t="s"/>
    <k n="molar heat of vaporization" t="s"/>
    <k n="topological polar surface area" t="s"/>
  </s>
  <s>
    <k n="name" t="spb"/>
    <k n="CAS number" t="spb"/>
    <k n="IUPAC name" t="spb"/>
    <k n="UniqueName" t="spb"/>
    <k n="molar mass" t="spb"/>
    <k n="formula string" t="spb"/>
    <k n="molecular mass" t="spb"/>
    <k n="tautomer count" t="spb"/>
    <k n="InChI identifier" t="spb"/>
    <k n="net ionic charge" t="spb"/>
    <k n="SMILES identifier" t="spb"/>
    <k n="H‐bond donor count" t="spb"/>
    <k n="PubChem CID number" t="spb"/>
    <k n="non-hydrogen count" t="spb"/>
    <k n="Hill formula string" t="spb"/>
    <k n="rotatable bond count" t="spb"/>
    <k n="H‐bond acceptor count" t="spb"/>
    <k n="relative molecular mass" t="spb"/>
    <k n="isomeric SMILES identifier" t="spb"/>
    <k n="non-standard isotope count" t="spb"/>
    <k n="Wolfram Language entity type" t="spb"/>
    <k n="topological polar surface area" t="spb"/>
  </s>
  <s>
    <k n="molar mass" t="s"/>
    <k n="molecular mass" t="s"/>
    <k n="topological polar surface area" t="s"/>
  </s>
  <s>
    <k n="name" t="spb"/>
    <k n="CAS number" t="spb"/>
    <k n="IUPAC name" t="spb"/>
    <k n="UniqueName" t="spb"/>
    <k n="molar mass" t="spb"/>
    <k n="melting point" t="spb"/>
    <k n="formula string" t="spb"/>
    <k n="molecular mass" t="spb"/>
    <k n="tautomer count" t="spb"/>
    <k n="InChI identifier" t="spb"/>
    <k n="net ionic charge" t="spb"/>
    <k n="SMILES identifier" t="spb"/>
    <k n="Wolfram Data Type" t="spb"/>
    <k n="H‐bond donor count" t="spb"/>
    <k n="PubChem CID number" t="spb"/>
    <k n="non-hydrogen count" t="spb"/>
    <k n="Hill formula string" t="spb"/>
    <k n="rotatable bond count" t="spb"/>
    <k n="H‐bond acceptor count" t="spb"/>
    <k n="relative molecular mass" t="spb"/>
    <k n="isomeric SMILES identifier" t="spb"/>
    <k n="non-standard isotope count" t="spb"/>
    <k n="topological polar surface area" t="spb"/>
  </s>
  <s>
    <k n="molar mass" t="s"/>
    <k n="melting point" t="s"/>
    <k n="molecular mass" t="s"/>
    <k n="topological polar surface area" t="s"/>
  </s>
  <s>
    <k n="name" t="spb"/>
    <k n="EU number" t="spb"/>
    <k n="CAS number" t="spb"/>
    <k n="IUPAC name" t="spb"/>
    <k n="UniqueName" t="spb"/>
    <k n="molar mass" t="spb"/>
    <k n="RTECS number" t="spb"/>
    <k n="formula string" t="spb"/>
    <k n="molecular mass" t="spb"/>
    <k n="tautomer count" t="spb"/>
    <k n="vapor pressure" t="spb"/>
    <k n="Beilstein number" t="spb"/>
    <k n="InChI identifier" t="spb"/>
    <k n="net ionic charge" t="spb"/>
    <k n="SMILES identifier" t="spb"/>
    <k n="Wolfram Data Type" t="spb"/>
    <k n="H‐bond donor count" t="spb"/>
    <k n="PubChem CID number" t="spb"/>
    <k n="Hill formula string" t="spb"/>
    <k n="rotatable bond count" t="spb"/>
    <k n="H‐bond acceptor count" t="spb"/>
    <k n="relative molecular mass" t="spb"/>
    <k n="isomeric SMILES identifier" t="spb"/>
    <k n="non-standard isotope count" t="spb"/>
    <k n="partition coefficient (XLogP)" t="spb"/>
    <k n="topological polar surface area" t="spb"/>
  </s>
  <s>
    <k n="molar mass" t="s"/>
    <k n="molecular mass" t="s"/>
    <k n="vapor pressure" t="s"/>
    <k n="topological polar surface area" t="s"/>
  </s>
  <s>
    <k n="name" t="spb"/>
    <k n="density" t="spb"/>
    <k n="CAS number" t="spb"/>
    <k n="IUPAC name" t="spb"/>
    <k n="MDL number" t="spb"/>
    <k n="UniqueName" t="spb"/>
    <k n="molar mass" t="spb"/>
    <k n="EGEC number" t="spb"/>
    <k n="RTECS number" t="spb"/>
    <k n="molar volume" t="spb"/>
    <k n="melting point" t="spb"/>
    <k n="formula string" t="spb"/>
    <k n="molecular mass" t="spb"/>
    <k n="tautomer count" t="spb"/>
    <k n="Beilstein number" t="spb"/>
    <k n="InChI identifier" t="spb"/>
    <k n="NFPA fire rating" t="spb"/>
    <k n="net ionic charge" t="spb"/>
    <k n="SMILES identifier" t="spb"/>
    <k n="Wolfram Data Type" t="spb"/>
    <k n="H‐bond donor count" t="spb"/>
    <k n="NFPA health rating" t="spb"/>
    <k n="PubChem CID number" t="spb"/>
    <k n="non-hydrogen count" t="spb"/>
    <k n="Hill formula string" t="spb"/>
    <k n="rotatable bond count" t="spb"/>
    <k n="H‐bond acceptor count" t="spb"/>
    <k n="NFPA reactivity rating" t="spb"/>
    <k n="relative molecular mass" t="spb"/>
    <k n="isomeric SMILES identifier" t="spb"/>
    <k n="non-standard isotope count" t="spb"/>
    <k n="partition coefficient (XLogP)" t="spb"/>
    <k n="topological polar surface area" t="spb"/>
  </s>
  <s>
    <k n="density" t="s"/>
    <k n="molar mass" t="s"/>
    <k n="molar volume" t="s"/>
    <k n="melting point" t="s"/>
    <k n="molecular mass" t="s"/>
    <k n="topological polar surface area" t="s"/>
  </s>
  <s>
    <k n="name" t="spb"/>
    <k n="EU number" t="spb"/>
    <k n="CAS number" t="spb"/>
    <k n="IUPAC name" t="spb"/>
    <k n="UniqueName" t="spb"/>
    <k n="molar mass" t="spb"/>
    <k n="flash point" t="spb"/>
    <k n="RTECS number" t="spb"/>
    <k n="boiling point" t="spb"/>
    <k n="melting point" t="spb"/>
    <k n="formula string" t="spb"/>
    <k n="molecular mass" t="spb"/>
    <k n="tautomer count" t="spb"/>
    <k n="vapor pressure" t="spb"/>
    <k n="Beilstein number" t="spb"/>
    <k n="InChI identifier" t="spb"/>
    <k n="net ionic charge" t="spb"/>
    <k n="SMILES identifier" t="spb"/>
    <k n="Wolfram Data Type" t="spb"/>
    <k n="H‐bond donor count" t="spb"/>
    <k n="PubChem CID number" t="spb"/>
    <k n="Hill formula string" t="spb"/>
    <k n="rotatable bond count" t="spb"/>
    <k n="H‐bond acceptor count" t="spb"/>
    <k n="relative molecular mass" t="spb"/>
    <k n="isomeric SMILES identifier" t="spb"/>
    <k n="molar heat of vaporization" t="spb"/>
    <k n="non-standard isotope count" t="spb"/>
    <k n="partition coefficient (XLogP)" t="spb"/>
    <k n="topological polar surface area" t="spb"/>
  </s>
  <s>
    <k n="molar mass" t="s"/>
    <k n="flash point" t="s"/>
    <k n="boiling point" t="s"/>
    <k n="melting point" t="s"/>
    <k n="molecular mass" t="s"/>
    <k n="vapor pressure" t="s"/>
    <k n="molar heat of vaporization" t="s"/>
    <k n="topological polar surface area" t="s"/>
  </s>
  <s>
    <k n="name" t="spb"/>
    <k n="density" t="spb"/>
    <k n="EU number" t="spb"/>
    <k n="CAS number" t="spb"/>
    <k n="IUPAC name" t="spb"/>
    <k n="NSC number" t="spb"/>
    <k n="UniqueName" t="spb"/>
    <k n="molar mass" t="spb"/>
    <k n="RTECS number" t="spb"/>
    <k n="molar volume" t="spb"/>
    <k n="melting point" t="spb"/>
    <k n="formula string" t="spb"/>
    <k n="molecular mass" t="spb"/>
    <k n="tautomer count" t="spb"/>
    <k n="Beilstein number" t="spb"/>
    <k n="DOT hazard class" t="spb"/>
    <k n="InChI identifier" t="spb"/>
    <k n="NFPA fire rating" t="spb"/>
    <k n="net ionic charge" t="spb"/>
    <k n="SMILES identifier" t="spb"/>
    <k n="Wolfram Data Type" t="spb"/>
    <k n="H‐bond donor count" t="spb"/>
    <k n="NFPA health rating" t="spb"/>
    <k n="PubChem CID number" t="spb"/>
    <k n="Hill formula string" t="spb"/>
    <k n="rotatable bond count" t="spb"/>
    <k n="H‐bond acceptor count" t="spb"/>
    <k n="NFPA reactivity rating" t="spb"/>
    <k n="relative molecular mass" t="spb"/>
    <k n="isomeric SMILES identifier" t="spb"/>
    <k n="non-standard isotope count" t="spb"/>
    <k n="topological polar surface area" t="spb"/>
  </s>
  <s>
    <k n="name" t="spb"/>
    <k n="CAS number" t="spb"/>
    <k n="IUPAC name" t="spb"/>
    <k n="NSC number" t="spb"/>
    <k n="UniqueName" t="spb"/>
    <k n="molar mass" t="spb"/>
    <k n="RTECS number" t="spb"/>
    <k n="formula string" t="spb"/>
    <k n="molecular mass" t="spb"/>
    <k n="tautomer count" t="spb"/>
    <k n="Beilstein number" t="spb"/>
    <k n="InChI identifier" t="spb"/>
    <k n="net ionic charge" t="spb"/>
    <k n="SMILES identifier" t="spb"/>
    <k n="Wolfram Data Type" t="spb"/>
    <k n="H‐bond donor count" t="spb"/>
    <k n="PubChem CID number" t="spb"/>
    <k n="Hill formula string" t="spb"/>
    <k n="rotatable bond count" t="spb"/>
    <k n="H‐bond acceptor count" t="spb"/>
    <k n="relative molecular mass" t="spb"/>
    <k n="isomeric SMILES identifier" t="spb"/>
    <k n="non-standard isotope count" t="spb"/>
    <k n="partition coefficient (XLogP)" t="spb"/>
    <k n="topological polar surface area" t="spb"/>
  </s>
  <s>
    <k n="name" t="spb"/>
    <k n="density" t="spb"/>
    <k n="EU number" t="spb"/>
    <k n="CAS number" t="spb"/>
    <k n="IUPAC name" t="spb"/>
    <k n="NSC number" t="spb"/>
    <k n="UniqueName" t="spb"/>
    <k n="molar mass" t="spb"/>
    <k n="RTECS number" t="spb"/>
    <k n="molar volume" t="spb"/>
    <k n="melting point" t="spb"/>
    <k n="vapor density" t="spb"/>
    <k n="formula string" t="spb"/>
    <k n="molecular mass" t="spb"/>
    <k n="tautomer count" t="spb"/>
    <k n="Beilstein number" t="spb"/>
    <k n="InChI identifier" t="spb"/>
    <k n="NFPA fire rating" t="spb"/>
    <k n="net ionic charge" t="spb"/>
    <k n="SMILES identifier" t="spb"/>
    <k n="Wolfram Data Type" t="spb"/>
    <k n="H‐bond donor count" t="spb"/>
    <k n="NFPA health rating" t="spb"/>
    <k n="PubChem CID number" t="spb"/>
    <k n="Hill formula string" t="spb"/>
    <k n="rotatable bond count" t="spb"/>
    <k n="H‐bond acceptor count" t="spb"/>
    <k n="NFPA reactivity rating" t="spb"/>
    <k n="relative molecular mass" t="spb"/>
    <k n="isomeric SMILES identifier" t="spb"/>
    <k n="non-standard isotope count" t="spb"/>
    <k n="partition coefficient (XLogP)" t="spb"/>
    <k n="topological polar surface area" t="spb"/>
  </s>
  <s>
    <k n="name" t="spb"/>
    <k n="CAS number" t="spb"/>
    <k n="IUPAC name" t="spb"/>
    <k n="UniqueName" t="spb"/>
    <k n="molar mass" t="spb"/>
    <k n="formula string" t="spb"/>
    <k n="molecular mass" t="spb"/>
    <k n="tautomer count" t="spb"/>
    <k n="InChI identifier" t="spb"/>
    <k n="net ionic charge" t="spb"/>
    <k n="SMILES identifier" t="spb"/>
    <k n="Wolfram Data Type" t="spb"/>
    <k n="H‐bond donor count" t="spb"/>
    <k n="PubChem CID number" t="spb"/>
    <k n="non-hydrogen count" t="spb"/>
    <k n="Hill formula string" t="spb"/>
    <k n="rotatable bond count" t="spb"/>
    <k n="H‐bond acceptor count" t="spb"/>
    <k n="relative molecular mass" t="spb"/>
    <k n="isomeric SMILES identifier" t="spb"/>
    <k n="non-standard isotope count" t="spb"/>
    <k n="topological polar surface area" t="spb"/>
  </s>
  <s>
    <k n="name" t="spb"/>
    <k n="density" t="spb"/>
    <k n="EU number" t="spb"/>
    <k n="CAS number" t="spb"/>
    <k n="IUPAC name" t="spb"/>
    <k n="NSC number" t="spb"/>
    <k n="UniqueName" t="spb"/>
    <k n="molar mass" t="spb"/>
    <k n="flash point" t="spb"/>
    <k n="RTECS number" t="spb"/>
    <k n="molar volume" t="spb"/>
    <k n="melting point" t="spb"/>
    <k n="formula string" t="spb"/>
    <k n="molecular mass" t="spb"/>
    <k n="tautomer count" t="spb"/>
    <k n="Beilstein number" t="spb"/>
    <k n="InChI identifier" t="spb"/>
    <k n="NFPA fire rating" t="spb"/>
    <k n="net ionic charge" t="spb"/>
    <k n="SMILES identifier" t="spb"/>
    <k n="Wolfram Data Type" t="spb"/>
    <k n="H‐bond donor count" t="spb"/>
    <k n="NFPA health rating" t="spb"/>
    <k n="PubChem CID number" t="spb"/>
    <k n="Hill formula string" t="spb"/>
    <k n="rotatable bond count" t="spb"/>
    <k n="H‐bond acceptor count" t="spb"/>
    <k n="NFPA reactivity rating" t="spb"/>
    <k n="relative molecular mass" t="spb"/>
    <k n="isomeric SMILES identifier" t="spb"/>
    <k n="non-standard isotope count" t="spb"/>
    <k n="partition coefficient (XLogP)" t="spb"/>
    <k n="topological polar surface area" t="spb"/>
  </s>
  <s>
    <k n="density" t="s"/>
    <k n="molar mass" t="s"/>
    <k n="flash point" t="s"/>
    <k n="molar volume" t="s"/>
    <k n="melting point" t="s"/>
    <k n="molecular mass" t="s"/>
    <k n="topological polar surface area" t="s"/>
  </s>
  <s>
    <k n="name" t="spb"/>
    <k n="density" t="spb"/>
    <k n="CAS number" t="spb"/>
    <k n="IUPAC name" t="spb"/>
    <k n="MDL number" t="spb"/>
    <k n="UniqueName" t="spb"/>
    <k n="molar mass" t="spb"/>
    <k n="EGEC number" t="spb"/>
    <k n="RTECS number" t="spb"/>
    <k n="molar volume" t="spb"/>
    <k n="boiling point" t="spb"/>
    <k n="dipole moment" t="spb"/>
    <k n="melting point" t="spb"/>
    <k n="vapor density" t="spb"/>
    <k n="formula string" t="spb"/>
    <k n="molecular mass" t="spb"/>
    <k n="speed of light" t="spb"/>
    <k n="tautomer count" t="spb"/>
    <k n="vapor pressure" t="spb"/>
    <k n="proton affinity" t="spb"/>
    <k n="surface tension" t="spb"/>
    <k n="Beilstein number" t="spb"/>
    <k n="DOT hazard class" t="spb"/>
    <k n="InChI identifier" t="spb"/>
    <k n="NFPA fire rating" t="spb"/>
    <k n="net ionic charge" t="spb"/>
    <k n="refractive index" t="spb"/>
    <k n="SMILES identifier" t="spb"/>
    <k n="critical pressure" t="spb"/>
    <k n="H‐bond donor count" t="spb"/>
    <k n="NFPA health rating" t="spb"/>
    <k n="PubChem CID number" t="spb"/>
    <k n="non-hydrogen count" t="spb"/>
    <k n="Hill formula string" t="spb"/>
    <k n="critical temperature" t="spb"/>
    <k n="molar heat of fusion" t="spb"/>
    <k n="rotatable bond count" t="spb"/>
    <k n="H‐bond acceptor count" t="spb"/>
    <k n="NFPA reactivity rating" t="spb"/>
    <k n="relative molecular mass" t="spb"/>
    <k n="isomeric SMILES identifier" t="spb"/>
    <k n="molar heat of vaporization" t="spb"/>
    <k n="non-standard isotope count" t="spb"/>
    <k n="Wolfram Language entity type" t="spb"/>
    <k n="partition coefficient (XLogP)" t="spb"/>
    <k n="topological polar surface area" t="spb"/>
  </s>
  <s>
    <k n="density" t="s"/>
    <k n="molar mass" t="s"/>
    <k n="molar volume" t="s"/>
    <k n="boiling point" t="s"/>
    <k n="dipole moment" t="s"/>
    <k n="melting point" t="s"/>
    <k n="molecular mass" t="s"/>
    <k n="speed of light" t="s"/>
    <k n="vapor pressure" t="s"/>
    <k n="proton affinity" t="s"/>
    <k n="surface tension" t="s"/>
    <k n="critical pressure" t="s"/>
    <k n="critical temperature" t="s"/>
    <k n="molar heat of fusion" t="s"/>
    <k n="molar heat of vaporization" t="s"/>
    <k n="topological polar surface area" t="s"/>
  </s>
  <s>
    <k n="name" t="spb"/>
    <k n="density" t="spb"/>
    <k n="CAS number" t="spb"/>
    <k n="IUPAC name" t="spb"/>
    <k n="MDL number" t="spb"/>
    <k n="UniqueName" t="spb"/>
    <k n="molar mass" t="spb"/>
    <k n="EGEC number" t="spb"/>
    <k n="flash point" t="spb"/>
    <k n="RTECS number" t="spb"/>
    <k n="molar volume" t="spb"/>
    <k n="boiling point" t="spb"/>
    <k n="melting point" t="spb"/>
    <k n="vapor density" t="spb"/>
    <k n="formula string" t="spb"/>
    <k n="molecular mass" t="spb"/>
    <k n="speed of light" t="spb"/>
    <k n="tautomer count" t="spb"/>
    <k n="vapor pressure" t="spb"/>
    <k n="proton affinity" t="spb"/>
    <k n="surface tension" t="spb"/>
    <k n="Beilstein number" t="spb"/>
    <k n="DOT hazard class" t="spb"/>
    <k n="InChI identifier" t="spb"/>
    <k n="NFPA fire rating" t="spb"/>
    <k n="net ionic charge" t="spb"/>
    <k n="refractive index" t="spb"/>
    <k n="SMILES identifier" t="spb"/>
    <k n="critical pressure" t="spb"/>
    <k n="H‐bond donor count" t="spb"/>
    <k n="NFPA health rating" t="spb"/>
    <k n="PubChem CID number" t="spb"/>
    <k n="autoignition point" t="spb"/>
    <k n="non-hydrogen count" t="spb"/>
    <k n="Hill formula string" t="spb"/>
    <k n="dielectric constant" t="spb"/>
    <k n="critical temperature" t="spb"/>
    <k n="molar heat of fusion" t="spb"/>
    <k n="rotatable bond count" t="spb"/>
    <k n="H‐bond acceptor count" t="spb"/>
    <k n="lower explosive limit" t="spb"/>
    <k n="upper explosive limit" t="spb"/>
    <k n="NFPA reactivity rating" t="spb"/>
    <k n="relative molecular mass" t="spb"/>
    <k n="molar heat of combustion" t="spb"/>
    <k n="isomeric SMILES identifier" t="spb"/>
    <k n="molar heat of vaporization" t="spb"/>
    <k n="non-standard isotope count" t="spb"/>
    <k n="Wolfram Language entity type" t="spb"/>
    <k n="topological polar surface area" t="spb"/>
  </s>
  <s>
    <k n="density" t="s"/>
    <k n="molar mass" t="s"/>
    <k n="flash point" t="s"/>
    <k n="molar volume" t="s"/>
    <k n="boiling point" t="s"/>
    <k n="melting point" t="s"/>
    <k n="molecular mass" t="s"/>
    <k n="speed of light" t="s"/>
    <k n="vapor pressure" t="s"/>
    <k n="proton affinity" t="s"/>
    <k n="surface tension" t="s"/>
    <k n="critical pressure" t="s"/>
    <k n="autoignition point" t="s"/>
    <k n="critical temperature" t="s"/>
    <k n="molar heat of fusion" t="s"/>
    <k n="molar heat of combustion" t="s"/>
    <k n="molar heat of vaporization" t="s"/>
    <k n="topological polar surface area" t="s"/>
  </s>
  <s>
    <k n="name" t="spb"/>
    <k n="density" t="spb"/>
    <k n="CAS number" t="spb"/>
    <k n="IUPAC name" t="spb"/>
    <k n="MDL number" t="spb"/>
    <k n="UniqueName" t="spb"/>
    <k n="molar mass" t="spb"/>
    <k n="EGEC number" t="spb"/>
    <k n="RTECS number" t="spb"/>
    <k n="molar volume" t="spb"/>
    <k n="boiling point" t="spb"/>
    <k n="dipole moment" t="spb"/>
    <k n="melting point" t="spb"/>
    <k n="formula string" t="spb"/>
    <k n="molecular mass" t="spb"/>
    <k n="tautomer count" t="spb"/>
    <k n="vapor pressure" t="spb"/>
    <k n="Beilstein number" t="spb"/>
    <k n="InChI identifier" t="spb"/>
    <k n="NFPA fire rating" t="spb"/>
    <k n="net ionic charge" t="spb"/>
    <k n="SMILES identifier" t="spb"/>
    <k n="electron affinity" t="spb"/>
    <k n="H‐bond donor count" t="spb"/>
    <k n="NFPA health rating" t="spb"/>
    <k n="PubChem CID number" t="spb"/>
    <k n="non-hydrogen count" t="spb"/>
    <k n="Hill formula string" t="spb"/>
    <k n="molar heat of fusion" t="spb"/>
    <k n="rotatable bond count" t="spb"/>
    <k n="H‐bond acceptor count" t="spb"/>
    <k n="NFPA reactivity rating" t="spb"/>
    <k n="relative molecular mass" t="spb"/>
    <k n="isomeric SMILES identifier" t="spb"/>
    <k n="non-standard isotope count" t="spb"/>
    <k n="Wolfram Language entity type" t="spb"/>
    <k n="topological polar surface area" t="spb"/>
  </s>
  <s>
    <k n="density" t="s"/>
    <k n="molar mass" t="s"/>
    <k n="molar volume" t="s"/>
    <k n="boiling point" t="s"/>
    <k n="dipole moment" t="s"/>
    <k n="melting point" t="s"/>
    <k n="molecular mass" t="s"/>
    <k n="vapor pressure" t="s"/>
    <k n="electron affinity" t="s"/>
    <k n="molar heat of fusion" t="s"/>
    <k n="topological polar surface area" t="s"/>
  </s>
  <s>
    <k n="name" t="spb"/>
    <k n="density" t="spb"/>
    <k n="EU number" t="spb"/>
    <k n="CAS number" t="spb"/>
    <k n="IUPAC name" t="spb"/>
    <k n="UniqueName" t="spb"/>
    <k n="molar mass" t="spb"/>
    <k n="molar volume" t="spb"/>
    <k n="gmelin number" t="spb"/>
    <k n="melting point" t="spb"/>
    <k n="formula string" t="spb"/>
    <k n="molecular mass" t="spb"/>
    <k n="DOT hazard class" t="spb"/>
    <k n="net ionic charge" t="spb"/>
    <k n="SMILES identifier" t="spb"/>
    <k n="H‐bond donor count" t="spb"/>
    <k n="PubChem CID number" t="spb"/>
    <k n="Hill formula string" t="spb"/>
    <k n="molar heat of fusion" t="spb"/>
    <k n="rotatable bond count" t="spb"/>
    <k n="H‐bond acceptor count" t="spb"/>
    <k n="relative molecular mass" t="spb"/>
    <k n="isomeric SMILES identifier" t="spb"/>
    <k n="non-standard isotope count" t="spb"/>
    <k n="Wolfram Language entity type" t="spb"/>
  </s>
  <s>
    <k n="density" t="s"/>
    <k n="molar mass" t="s"/>
    <k n="molar volume" t="s"/>
    <k n="melting point" t="s"/>
    <k n="molecular mass" t="s"/>
    <k n="molar heat of fusion" t="s"/>
  </s>
  <s>
    <k n="pH" t="spb"/>
    <k n="name" t="spb"/>
    <k n="density" t="spb"/>
    <k n="CAS number" t="spb"/>
    <k n="IUPAC name" t="spb"/>
    <k n="MDL number" t="spb"/>
    <k n="UniqueName" t="spb"/>
    <k n="molar mass" t="spb"/>
    <k n="EGEC number" t="spb"/>
    <k n="RTECS number" t="spb"/>
    <k n="molar volume" t="spb"/>
    <k n="boiling point" t="spb"/>
    <k n="dipole moment" t="spb"/>
    <k n="melting point" t="spb"/>
    <k n="formula string" t="spb"/>
    <k n="molecular mass" t="spb"/>
    <k n="speed of light" t="spb"/>
    <k n="tautomer count" t="spb"/>
    <k n="vapor pressure" t="spb"/>
    <k n="proton affinity" t="spb"/>
    <k n="surface tension" t="spb"/>
    <k n="InChI identifier" t="spb"/>
    <k n="net ionic charge" t="spb"/>
    <k n="refractive index" t="spb"/>
    <k n="SMILES identifier" t="spb"/>
    <k n="critical pressure" t="spb"/>
    <k n="H‐bond donor count" t="spb"/>
    <k n="PubChem CID number" t="spb"/>
    <k n="non-hydrogen count" t="spb"/>
    <k n="Hill formula string" t="spb"/>
    <k n="dielectric constant" t="spb"/>
    <k n="critical temperature" t="spb"/>
    <k n="molar heat of fusion" t="spb"/>
    <k n="rotatable bond count" t="spb"/>
    <k n="H‐bond acceptor count" t="spb"/>
    <k n="relative molecular mass" t="spb"/>
    <k n="isomeric SMILES identifier" t="spb"/>
    <k n="molar heat of vaporization" t="spb"/>
    <k n="molar thermal conductivity" t="spb"/>
    <k n="non-standard isotope count" t="spb"/>
    <k n="Wolfram Language entity type" t="spb"/>
    <k n="topological polar surface area" t="spb"/>
  </s>
  <s>
    <k n="density" t="s"/>
    <k n="molar mass" t="s"/>
    <k n="molar volume" t="s"/>
    <k n="boiling point" t="s"/>
    <k n="dipole moment" t="s"/>
    <k n="melting point" t="s"/>
    <k n="molecular mass" t="s"/>
    <k n="speed of light" t="s"/>
    <k n="vapor pressure" t="s"/>
    <k n="proton affinity" t="s"/>
    <k n="surface tension" t="s"/>
    <k n="critical pressure" t="s"/>
    <k n="critical temperature" t="s"/>
    <k n="molar heat of fusion" t="s"/>
    <k n="molar heat of vaporization" t="s"/>
    <k n="molar thermal conductivity" t="s"/>
    <k n="topological polar surface area"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31">
    <x:dxf>
      <x:numFmt numFmtId="190" formatCode="#,##0.000"/>
    </x:dxf>
    <x:dxf>
      <x:numFmt numFmtId="3" formatCode="#,##0"/>
    </x:dxf>
    <x:dxf>
      <x:numFmt numFmtId="4" formatCode="#,##0.00"/>
    </x:dxf>
    <x:dxf>
      <x:numFmt numFmtId="189" formatCode="#,##0.0000000"/>
    </x:dxf>
    <x:dxf>
      <x:numFmt numFmtId="188" formatCode="#,##0.0"/>
    </x:dxf>
    <x:dxf>
      <x:numFmt numFmtId="187" formatCode="#,##0.00000000000"/>
    </x:dxf>
    <x:dxf>
      <x:numFmt numFmtId="186" formatCode="#,##0.00000000000000"/>
    </x:dxf>
    <x:dxf>
      <x:numFmt numFmtId="185" formatCode="#,##0.000000000000"/>
    </x:dxf>
    <x:dxf>
      <x:numFmt numFmtId="184" formatCode="0.0000%"/>
    </x:dxf>
    <x:dxf>
      <x:numFmt numFmtId="183" formatCode="#,##0.0000"/>
    </x:dxf>
    <x:dxf>
      <x:numFmt numFmtId="182" formatCode="#,##0.00000"/>
    </x:dxf>
    <x:dxf>
      <x:numFmt numFmtId="181" formatCode="#,##0.000000"/>
    </x:dxf>
    <x:dxf>
      <x:numFmt numFmtId="180" formatCode="_([$$-409]* #,##0_);_([$$-409]* \(#,##0\);_([$$-409]* &quot;-&quot;_);_(@_)"/>
    </x:dxf>
    <x:dxf>
      <x:numFmt numFmtId="179" formatCode="_([$$-409]* #,##0.0_);_([$$-409]* \(#,##0.0\);_([$$-409]* &quot;-&quot;?_);_(@_)"/>
    </x:dxf>
    <x:dxf>
      <x:numFmt numFmtId="178" formatCode="0.00000%"/>
    </x:dxf>
    <x:dxf>
      <x:numFmt numFmtId="177" formatCode="#,##0.00000000"/>
    </x:dxf>
    <x:dxf>
      <x:numFmt numFmtId="176" formatCode="#,##0.000000000"/>
    </x:dxf>
    <x:dxf>
      <x:numFmt numFmtId="175" formatCode="#,##0.0000000000000"/>
    </x:dxf>
    <x:dxf>
      <x:numFmt numFmtId="174" formatCode="_([$$-409]* #,##0.00_);_([$$-409]* \(#,##0.00\);_([$$-409]* &quot;-&quot;??_);_(@_)"/>
    </x:dxf>
    <x:dxf>
      <x:numFmt numFmtId="173" formatCode="#,##0.0000000000"/>
    </x:dxf>
    <x:dxf>
      <x:numFmt numFmtId="19" formatCode="m/d/yyyy"/>
    </x:dxf>
    <x:dxf>
      <x:numFmt numFmtId="172" formatCode="#,##0.00000000000000000"/>
    </x:dxf>
    <x:dxf>
      <x:numFmt numFmtId="171" formatCode="0.0000000%"/>
    </x:dxf>
    <x:dxf>
      <x:numFmt numFmtId="170" formatCode="#,##0.0000000000000000000"/>
    </x:dxf>
    <x:dxf>
      <x:numFmt numFmtId="169" formatCode="#,##0.000000000000000000000"/>
    </x:dxf>
    <x:dxf>
      <x:numFmt numFmtId="168" formatCode="#,##0.000000000000000"/>
    </x:dxf>
    <x:dxf>
      <x:numFmt numFmtId="167" formatCode="#,##0.000000000000000000000000"/>
    </x:dxf>
    <x:dxf>
      <x:numFmt numFmtId="13" formatCode="0%"/>
    </x:dxf>
    <x:dxf>
      <x:numFmt numFmtId="166" formatCode="#,##0.0000000000000000000000"/>
    </x:dxf>
    <x:dxf>
      <x:numFmt numFmtId="165" formatCode="#,##0.00000000000000000000000"/>
    </x:dxf>
    <x:dxf>
      <x:numFmt numFmtId="164" formatCode="#,##0.00000000000000000000"/>
    </x:dxf>
  </dxfs>
  <richProperties>
    <rPr n="IsTitleField" t="b"/>
    <rPr n="IsHeroField" t="b"/>
    <rPr n="ShouldShowInCell" t="b"/>
    <rPr n="RequiresInlineAttribution" t="b"/>
  </richProperties>
  <richStyles>
    <rSty>
      <rpv i="0">1</rpv>
    </rSty>
    <rSty>
      <rpv i="1">1</rpv>
    </rSty>
    <rSty>
      <rpv i="2">1</rpv>
    </rSty>
    <rSty dxfid="0"/>
    <rSty dxfid="1"/>
    <rSty dxfid="2"/>
    <rSty dxfid="3"/>
    <rSty dxfid="4"/>
    <rSty dxfid="5"/>
    <rSty dxfid="6"/>
    <rSty dxfid="7"/>
    <rSty dxfid="8"/>
    <rSty dxfid="9"/>
    <rSty dxfid="10"/>
    <rSty dxfid="11"/>
    <rSty dxfid="12"/>
    <rSty dxfid="13"/>
    <rSty dxfid="14"/>
    <rSty dxfid="15"/>
    <rSty dxfid="16"/>
    <rSty dxfid="17"/>
    <rSty dxfid="18"/>
    <rSty dxfid="19"/>
    <rSty>
      <rpv i="3">1</rpv>
    </rSty>
    <rSty dxfid="20"/>
    <rSty dxfid="21"/>
    <rSty dxfid="22"/>
    <rSty dxfid="23"/>
    <rSty dxfid="24"/>
    <rSty dxfid="25"/>
    <rSty dxfid="26"/>
    <rSty dxfid="27"/>
    <rSty dxfid="28"/>
    <rSty dxfid="29"/>
    <rSty dxfid="30"/>
  </richStyles>
</richStyleSheet>
</file>

<file path=xl/tables/table1.xml><?xml version="1.0" encoding="utf-8"?>
<table xmlns="http://schemas.openxmlformats.org/spreadsheetml/2006/main" id="11" name="Table11" displayName="Table11" ref="A4:A23" totalsRowShown="0" headerRowDxfId="24" dataDxfId="23">
  <autoFilter ref="A4:A23"/>
  <sortState ref="A5:A23">
    <sortCondition ref="A4:A23"/>
  </sortState>
  <tableColumns count="1">
    <tableColumn id="1" name="Property DV" dataDxfId="22"/>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B8:D126" totalsRowShown="0" headerRowDxfId="21" dataDxfId="20">
  <autoFilter ref="B8:D126">
    <filterColumn colId="0" hiddenButton="1"/>
    <filterColumn colId="1" hiddenButton="1"/>
    <filterColumn colId="2" hiddenButton="1"/>
  </autoFilter>
  <tableColumns count="3">
    <tableColumn id="3" name="Blank" dataDxfId="19"/>
    <tableColumn id="1" name="Element" dataDxfId="18"/>
    <tableColumn id="2" name="Atomic symbol" dataDxfId="17" dataCellStyle="List item">
      <calculatedColumnFormula array="1">_FV(Table1[[#This Row],[Element]],"atomic symbol",TRUE)</calculatedColumnFormula>
    </tableColumn>
  </tableColumns>
  <tableStyleInfo name="Food eaten" showFirstColumn="0" showLastColumn="0" showRowStripes="1" showColumnStripes="0"/>
</table>
</file>

<file path=xl/tables/table3.xml><?xml version="1.0" encoding="utf-8"?>
<table xmlns="http://schemas.openxmlformats.org/spreadsheetml/2006/main" id="10" name="CompundList" displayName="CompundList" ref="B8:D16" totalsRowShown="0" headerRowDxfId="16" dataDxfId="15">
  <autoFilter ref="B8:D16">
    <filterColumn colId="0" hiddenButton="1"/>
    <filterColumn colId="1" hiddenButton="1"/>
    <filterColumn colId="2" hiddenButton="1"/>
  </autoFilter>
  <tableColumns count="3">
    <tableColumn id="3" name="Blank" dataDxfId="14"/>
    <tableColumn id="1" name="Compound" dataDxfId="13" dataCellStyle="Indented list item"/>
    <tableColumn id="2" name="Formula" dataDxfId="12" dataCellStyle="List item">
      <calculatedColumnFormula array="1">IFERROR(SUBSTITUTE(SUBSTITUTE(SUBSTITUTE(SUBSTITUTE(SUBSTITUTE(SUBSTITUTE(SUBSTITUTE(SUBSTITUTE(SUBSTITUTE(SUBSTITUTE(_FV(C9,"formula string",TRUE),"0","₀"),"1","₁"),"2","₂"),"3","₃"),"4","₄"),"5","₅"),"6","₆"),"7","₇"),"8","₈"),"9","₉"),"")</calculatedColumnFormula>
    </tableColumn>
  </tableColumns>
  <tableStyleInfo name="Food eaten"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o.microsoft.com/fwlink/?linkid=2161333&amp;clcid=0x409" TargetMode="External"/><Relationship Id="rId1" Type="http://schemas.openxmlformats.org/officeDocument/2006/relationships/hyperlink" Target="https://forms.office.com/Pages/ResponsePage.aspx?id=v4j5cvGGr0GRqy180BHbR_pdAU45X1RCi1B1VEwsqptUNzNQWkxSN1ExR1IwNDExRVFPSzczT1hDVS4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support.microsoft.com/en-us/office/convert-text-to-a-linked-data-type-in-excel-preview-7530df24-3e3f-40a2-9cd0-3c31120831bb?ui=en-US&amp;rs=en-US&amp;ad=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B1:R17"/>
  <sheetViews>
    <sheetView showGridLines="0" tabSelected="1" zoomScaleNormal="100" workbookViewId="0"/>
  </sheetViews>
  <sheetFormatPr defaultColWidth="10.7265625" defaultRowHeight="19.05" x14ac:dyDescent="0.35"/>
  <cols>
    <col min="1" max="1" width="4.54296875" customWidth="1"/>
    <col min="2" max="2" width="5.26953125" customWidth="1"/>
    <col min="3" max="3" width="9.1796875" customWidth="1"/>
    <col min="4" max="4" width="23.453125" customWidth="1"/>
    <col min="5" max="5" width="9.1796875" customWidth="1"/>
    <col min="6" max="8" width="4.54296875" customWidth="1"/>
    <col min="9" max="9" width="9.1796875" customWidth="1"/>
    <col min="10" max="10" width="23.453125" customWidth="1"/>
    <col min="11" max="11" width="9.1796875" customWidth="1"/>
    <col min="12" max="14" width="4.54296875" customWidth="1"/>
    <col min="15" max="15" width="9.1796875" customWidth="1"/>
    <col min="16" max="16" width="23.453125" customWidth="1"/>
    <col min="17" max="17" width="9.1796875" customWidth="1"/>
    <col min="18" max="18" width="4.54296875" customWidth="1"/>
    <col min="19" max="19" width="5.26953125" customWidth="1"/>
  </cols>
  <sheetData>
    <row r="1" spans="2:18" s="9" customFormat="1" ht="40.25" customHeight="1" x14ac:dyDescent="0.35">
      <c r="B1" s="8"/>
      <c r="C1" s="34" t="s">
        <v>0</v>
      </c>
      <c r="D1" s="8"/>
      <c r="E1" s="8"/>
      <c r="F1" s="8"/>
      <c r="G1" s="8"/>
      <c r="H1" s="8"/>
      <c r="I1" s="8"/>
      <c r="J1" s="8"/>
      <c r="K1" s="8"/>
      <c r="L1" s="8"/>
      <c r="M1" s="8"/>
      <c r="N1" s="8"/>
      <c r="O1" s="8"/>
      <c r="P1" s="8"/>
      <c r="Q1" s="8"/>
      <c r="R1" s="8"/>
    </row>
    <row r="2" spans="2:18" ht="31.95" customHeight="1" x14ac:dyDescent="0.35"/>
    <row r="3" spans="2:18" ht="64.2" customHeight="1" x14ac:dyDescent="0.35">
      <c r="B3" s="33" t="s">
        <v>1</v>
      </c>
    </row>
    <row r="4" spans="2:18" ht="64.05" customHeight="1" x14ac:dyDescent="0.35">
      <c r="B4" s="190" t="s">
        <v>2</v>
      </c>
      <c r="C4" s="190"/>
      <c r="D4" s="190"/>
      <c r="E4" s="190"/>
      <c r="F4" s="190"/>
      <c r="G4" s="190"/>
      <c r="H4" s="190"/>
      <c r="I4" s="190"/>
      <c r="J4" s="190"/>
      <c r="K4" s="190"/>
      <c r="L4" s="190"/>
    </row>
    <row r="5" spans="2:18" ht="31.25" customHeight="1" x14ac:dyDescent="0.35"/>
    <row r="6" spans="2:18" ht="199.9" customHeight="1" x14ac:dyDescent="0.35">
      <c r="B6" s="10"/>
      <c r="C6" s="11"/>
      <c r="D6" s="11"/>
      <c r="E6" s="11"/>
      <c r="F6" s="12"/>
      <c r="H6" s="10"/>
      <c r="I6" s="11"/>
      <c r="J6" s="11"/>
      <c r="K6" s="11"/>
      <c r="L6" s="12"/>
      <c r="N6" s="10"/>
      <c r="O6" s="11"/>
      <c r="P6" s="11"/>
      <c r="Q6" s="11"/>
      <c r="R6" s="12"/>
    </row>
    <row r="7" spans="2:18" ht="64.2" customHeight="1" x14ac:dyDescent="0.35">
      <c r="B7" s="13"/>
      <c r="C7" s="187" t="s">
        <v>3</v>
      </c>
      <c r="D7" s="187"/>
      <c r="E7" s="187"/>
      <c r="F7" s="15"/>
      <c r="H7" s="13"/>
      <c r="I7" s="187" t="s">
        <v>4</v>
      </c>
      <c r="J7" s="187"/>
      <c r="K7" s="187"/>
      <c r="L7" s="15"/>
      <c r="N7" s="13"/>
      <c r="O7" s="187" t="s">
        <v>5</v>
      </c>
      <c r="P7" s="187"/>
      <c r="Q7" s="187"/>
      <c r="R7" s="15"/>
    </row>
    <row r="8" spans="2:18" ht="40.25" customHeight="1" x14ac:dyDescent="0.35">
      <c r="B8" s="13"/>
      <c r="D8" s="153" t="s">
        <v>1</v>
      </c>
      <c r="F8" s="15"/>
      <c r="H8" s="13"/>
      <c r="J8" s="154" t="s">
        <v>6</v>
      </c>
      <c r="L8" s="15"/>
      <c r="N8" s="13"/>
      <c r="P8" s="154" t="s">
        <v>7</v>
      </c>
      <c r="R8" s="15"/>
    </row>
    <row r="9" spans="2:18" ht="31.95" customHeight="1" x14ac:dyDescent="0.35">
      <c r="B9" s="16"/>
      <c r="C9" s="17"/>
      <c r="D9" s="17"/>
      <c r="E9" s="17"/>
      <c r="F9" s="18"/>
      <c r="H9" s="16"/>
      <c r="I9" s="17"/>
      <c r="J9" s="17"/>
      <c r="K9" s="17"/>
      <c r="L9" s="18"/>
      <c r="N9" s="16"/>
      <c r="O9" s="17"/>
      <c r="P9" s="17"/>
      <c r="Q9" s="17"/>
      <c r="R9" s="18"/>
    </row>
    <row r="10" spans="2:18" ht="31.95" customHeight="1" x14ac:dyDescent="0.35">
      <c r="B10" s="19"/>
      <c r="C10" s="19"/>
      <c r="D10" s="19"/>
      <c r="E10" s="19"/>
      <c r="F10" s="19"/>
      <c r="H10" s="19"/>
      <c r="I10" s="19"/>
      <c r="J10" s="19"/>
      <c r="K10" s="19"/>
      <c r="L10" s="19"/>
      <c r="N10" s="19"/>
      <c r="O10" s="19"/>
      <c r="P10" s="19"/>
      <c r="Q10" s="19"/>
      <c r="R10" s="19"/>
    </row>
    <row r="11" spans="2:18" ht="199.9" customHeight="1" x14ac:dyDescent="0.35">
      <c r="B11" s="10"/>
      <c r="C11" s="11"/>
      <c r="D11" s="11"/>
      <c r="E11" s="11"/>
      <c r="F11" s="12"/>
      <c r="G11" s="152"/>
      <c r="H11" s="10"/>
      <c r="I11" s="11"/>
      <c r="J11" s="11"/>
      <c r="K11" s="11"/>
      <c r="L11" s="12"/>
      <c r="N11" s="10"/>
      <c r="O11" s="11"/>
      <c r="P11" s="11"/>
      <c r="Q11" s="11"/>
      <c r="R11" s="12"/>
    </row>
    <row r="12" spans="2:18" ht="64.2" customHeight="1" x14ac:dyDescent="0.35">
      <c r="B12" s="13"/>
      <c r="C12" s="187" t="s">
        <v>8</v>
      </c>
      <c r="D12" s="187"/>
      <c r="E12" s="187"/>
      <c r="F12" s="15"/>
      <c r="H12" s="13"/>
      <c r="I12" s="188" t="s">
        <v>9</v>
      </c>
      <c r="J12" s="188"/>
      <c r="K12" s="188"/>
      <c r="L12" s="15"/>
      <c r="N12" s="13"/>
      <c r="O12" s="188" t="s">
        <v>10</v>
      </c>
      <c r="P12" s="188"/>
      <c r="Q12" s="188"/>
      <c r="R12" s="15"/>
    </row>
    <row r="13" spans="2:18" ht="40.25" customHeight="1" x14ac:dyDescent="0.35">
      <c r="B13" s="13"/>
      <c r="D13" s="153" t="s">
        <v>11</v>
      </c>
      <c r="F13" s="15"/>
      <c r="H13" s="13"/>
      <c r="J13" s="154" t="s">
        <v>12</v>
      </c>
      <c r="L13" s="15"/>
      <c r="N13" s="13"/>
      <c r="P13" s="154" t="s">
        <v>13</v>
      </c>
      <c r="R13" s="15"/>
    </row>
    <row r="14" spans="2:18" ht="31.95" customHeight="1" x14ac:dyDescent="0.35">
      <c r="B14" s="16"/>
      <c r="C14" s="17"/>
      <c r="D14" s="17"/>
      <c r="E14" s="17"/>
      <c r="F14" s="18"/>
      <c r="H14" s="16"/>
      <c r="I14" s="17"/>
      <c r="J14" s="17"/>
      <c r="K14" s="17"/>
      <c r="L14" s="18"/>
      <c r="N14" s="16"/>
      <c r="O14" s="17"/>
      <c r="P14" s="17"/>
      <c r="Q14" s="17"/>
      <c r="R14" s="18"/>
    </row>
    <row r="15" spans="2:18" ht="31.95" customHeight="1" x14ac:dyDescent="0.35"/>
    <row r="16" spans="2:18" ht="40.25" customHeight="1" x14ac:dyDescent="0.35">
      <c r="B16" s="189" t="s">
        <v>14</v>
      </c>
      <c r="C16" s="189"/>
      <c r="D16" s="189"/>
      <c r="E16" s="189"/>
      <c r="F16" s="189"/>
    </row>
    <row r="17" ht="31.95" customHeight="1" x14ac:dyDescent="0.35"/>
  </sheetData>
  <mergeCells count="8">
    <mergeCell ref="C12:E12"/>
    <mergeCell ref="I12:K12"/>
    <mergeCell ref="B16:F16"/>
    <mergeCell ref="O12:Q12"/>
    <mergeCell ref="B4:L4"/>
    <mergeCell ref="C7:E7"/>
    <mergeCell ref="I7:K7"/>
    <mergeCell ref="O7:Q7"/>
  </mergeCells>
  <hyperlinks>
    <hyperlink ref="J8" location="Elements!A1" display="Elements"/>
    <hyperlink ref="B16" r:id="rId1"/>
    <hyperlink ref="B16:F16" r:id="rId2" display="Give feedback to help us improve this template"/>
    <hyperlink ref="D8" location="'Periodic table'!A1" display="Periodic table"/>
    <hyperlink ref="D13" location="'Compound properties'!A1" display="Compound properties"/>
    <hyperlink ref="J13" location="Quiz!A1" display="Quiz"/>
    <hyperlink ref="P8" location="'Compound list'!A1" display="Compound list"/>
    <hyperlink ref="P13" location="'Learn more'!A1" display="Learn more"/>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2" tint="-0.499984740745262"/>
  </sheetPr>
  <dimension ref="B1:AM52"/>
  <sheetViews>
    <sheetView showGridLines="0" zoomScaleNormal="100" workbookViewId="0"/>
  </sheetViews>
  <sheetFormatPr defaultColWidth="9" defaultRowHeight="19.05" x14ac:dyDescent="0.35"/>
  <cols>
    <col min="1" max="1" width="4.54296875" style="22" customWidth="1"/>
    <col min="2" max="2" width="5.26953125" style="22" customWidth="1"/>
    <col min="3" max="3" width="4.7265625" style="22" customWidth="1"/>
    <col min="4" max="4" width="13.1796875" style="22" customWidth="1"/>
    <col min="5" max="5" width="1.1796875" style="21" customWidth="1"/>
    <col min="6" max="6" width="13.1796875" style="22" customWidth="1"/>
    <col min="7" max="7" width="1.26953125" style="21" customWidth="1"/>
    <col min="8" max="8" width="13.1796875" style="22" customWidth="1"/>
    <col min="9" max="9" width="1.1796875" style="21" customWidth="1"/>
    <col min="10" max="10" width="13.1796875" style="22" customWidth="1"/>
    <col min="11" max="11" width="1.1796875" style="21" customWidth="1"/>
    <col min="12" max="12" width="13.1796875" style="22" customWidth="1"/>
    <col min="13" max="13" width="1.26953125" style="21" customWidth="1"/>
    <col min="14" max="14" width="13.1796875" style="22" customWidth="1"/>
    <col min="15" max="15" width="1.26953125" style="21" customWidth="1"/>
    <col min="16" max="16" width="13.1796875" style="22" customWidth="1"/>
    <col min="17" max="17" width="1.1796875" style="21" customWidth="1"/>
    <col min="18" max="18" width="13.1796875" style="22" customWidth="1"/>
    <col min="19" max="19" width="1.1796875" style="21" customWidth="1"/>
    <col min="20" max="20" width="13.1796875" style="22" customWidth="1"/>
    <col min="21" max="21" width="1.1796875" style="21" customWidth="1"/>
    <col min="22" max="22" width="13.1796875" style="22" customWidth="1"/>
    <col min="23" max="23" width="1.1796875" style="21" customWidth="1"/>
    <col min="24" max="24" width="13.1796875" style="22" customWidth="1"/>
    <col min="25" max="25" width="1.1796875" style="21" customWidth="1"/>
    <col min="26" max="26" width="13.1796875" style="22" customWidth="1"/>
    <col min="27" max="27" width="1.1796875" style="21" customWidth="1"/>
    <col min="28" max="28" width="13.1796875" style="22" customWidth="1"/>
    <col min="29" max="29" width="1.1796875" style="21" customWidth="1"/>
    <col min="30" max="30" width="13.1796875" style="22" customWidth="1"/>
    <col min="31" max="31" width="1.1796875" style="21" customWidth="1"/>
    <col min="32" max="32" width="13.1796875" style="22" customWidth="1"/>
    <col min="33" max="33" width="1.1796875" style="21" customWidth="1"/>
    <col min="34" max="34" width="13.1796875" style="22" customWidth="1"/>
    <col min="35" max="35" width="1.1796875" style="21" customWidth="1"/>
    <col min="36" max="36" width="13.1796875" style="22" customWidth="1"/>
    <col min="37" max="37" width="1.1796875" style="21" customWidth="1"/>
    <col min="38" max="38" width="13.1796875" style="22" customWidth="1"/>
    <col min="39" max="39" width="1.1796875" style="22" customWidth="1"/>
    <col min="40" max="40" width="4.7265625" style="22" customWidth="1"/>
    <col min="41" max="16384" width="9" style="22"/>
  </cols>
  <sheetData>
    <row r="1" spans="2:39" ht="31.95" customHeight="1" x14ac:dyDescent="0.35"/>
    <row r="2" spans="2:39" ht="64.2" customHeight="1" x14ac:dyDescent="0.35"/>
    <row r="3" spans="2:39" s="66" customFormat="1" ht="64.2" customHeight="1" x14ac:dyDescent="0.35">
      <c r="B3" s="66" t="s">
        <v>1</v>
      </c>
    </row>
    <row r="4" spans="2:39" s="23" customFormat="1" ht="40.25" customHeight="1" x14ac:dyDescent="0.35">
      <c r="B4" s="21" t="s">
        <v>15</v>
      </c>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row>
    <row r="5" spans="2:39" s="39" customFormat="1" ht="31.95" customHeight="1" x14ac:dyDescent="0.35">
      <c r="B5" s="40"/>
      <c r="C5" s="39" t="s">
        <v>16</v>
      </c>
      <c r="D5" s="39">
        <v>1</v>
      </c>
      <c r="E5" s="41"/>
      <c r="F5" s="39">
        <v>2</v>
      </c>
      <c r="G5" s="41"/>
      <c r="H5" s="39">
        <v>3</v>
      </c>
      <c r="I5" s="41"/>
      <c r="J5" s="39">
        <v>4</v>
      </c>
      <c r="K5" s="41"/>
      <c r="L5" s="39">
        <v>5</v>
      </c>
      <c r="M5" s="41"/>
      <c r="N5" s="39">
        <v>6</v>
      </c>
      <c r="O5" s="41"/>
      <c r="P5" s="39">
        <v>7</v>
      </c>
      <c r="Q5" s="41"/>
      <c r="R5" s="39">
        <v>8</v>
      </c>
      <c r="S5" s="41"/>
      <c r="T5" s="39">
        <v>9</v>
      </c>
      <c r="U5" s="41"/>
      <c r="V5" s="39">
        <v>10</v>
      </c>
      <c r="W5" s="41"/>
      <c r="X5" s="39">
        <v>11</v>
      </c>
      <c r="Y5" s="41"/>
      <c r="Z5" s="39">
        <v>12</v>
      </c>
      <c r="AA5" s="41"/>
      <c r="AB5" s="39">
        <v>13</v>
      </c>
      <c r="AC5" s="41"/>
      <c r="AD5" s="39">
        <v>14</v>
      </c>
      <c r="AE5" s="41"/>
      <c r="AF5" s="39">
        <v>15</v>
      </c>
      <c r="AG5" s="41"/>
      <c r="AH5" s="39">
        <v>16</v>
      </c>
      <c r="AI5" s="41"/>
      <c r="AJ5" s="39">
        <v>17</v>
      </c>
      <c r="AK5" s="41"/>
      <c r="AL5" s="39">
        <v>18</v>
      </c>
    </row>
    <row r="6" spans="2:39" ht="31.95" customHeight="1" x14ac:dyDescent="0.35">
      <c r="B6" s="39" t="s">
        <v>17</v>
      </c>
      <c r="AL6" s="62"/>
    </row>
    <row r="7" spans="2:39" ht="19.899999999999999" customHeight="1" x14ac:dyDescent="0.2">
      <c r="B7" s="36"/>
      <c r="D7" s="14">
        <v>1</v>
      </c>
      <c r="F7" s="24"/>
      <c r="H7" s="24"/>
      <c r="J7" s="24"/>
      <c r="L7" s="24"/>
      <c r="N7" s="24"/>
      <c r="P7" s="24"/>
      <c r="R7" s="24"/>
      <c r="T7" s="108"/>
      <c r="V7" s="24"/>
      <c r="X7" s="24"/>
      <c r="Z7" s="24"/>
      <c r="AB7" s="24"/>
      <c r="AD7" s="24"/>
      <c r="AF7" s="24"/>
      <c r="AH7" s="24"/>
      <c r="AJ7" s="24"/>
      <c r="AK7" s="50"/>
      <c r="AL7" s="14">
        <v>2</v>
      </c>
    </row>
    <row r="8" spans="2:39" ht="23.95" customHeight="1" x14ac:dyDescent="0.25">
      <c r="B8" s="37">
        <v>1</v>
      </c>
      <c r="D8" s="46" t="s">
        <v>18</v>
      </c>
      <c r="F8" s="25"/>
      <c r="H8" s="25"/>
      <c r="J8" s="25"/>
      <c r="L8" s="25"/>
      <c r="N8" s="25"/>
      <c r="P8" s="25"/>
      <c r="R8" s="25"/>
      <c r="T8" s="25"/>
      <c r="V8" s="25"/>
      <c r="X8" s="25"/>
      <c r="Z8" s="25"/>
      <c r="AB8" s="25"/>
      <c r="AD8" s="25"/>
      <c r="AF8" s="25"/>
      <c r="AH8" s="25"/>
      <c r="AJ8" s="25"/>
      <c r="AK8" s="50"/>
      <c r="AL8" s="46" t="s">
        <v>19</v>
      </c>
    </row>
    <row r="9" spans="2:39" s="26" customFormat="1" ht="19.899999999999999" customHeight="1" x14ac:dyDescent="0.25">
      <c r="B9" s="37"/>
      <c r="D9" s="1" t="e">
        <f ca="1">_xlfn.XLOOKUP(D8,Table1[Atomic symbol],Table1[Element])</f>
        <v>#NAME?</v>
      </c>
      <c r="E9" s="21"/>
      <c r="F9" s="27"/>
      <c r="G9" s="21"/>
      <c r="H9" s="27"/>
      <c r="I9" s="21"/>
      <c r="J9" s="27"/>
      <c r="K9" s="21"/>
      <c r="L9" s="27"/>
      <c r="M9" s="21"/>
      <c r="N9" s="27"/>
      <c r="O9" s="21"/>
      <c r="P9" s="27"/>
      <c r="Q9" s="21"/>
      <c r="R9" s="27"/>
      <c r="S9" s="21"/>
      <c r="T9" s="27"/>
      <c r="U9" s="21"/>
      <c r="V9" s="27"/>
      <c r="W9" s="21"/>
      <c r="X9" s="27"/>
      <c r="Y9" s="21"/>
      <c r="Z9" s="27"/>
      <c r="AA9" s="21"/>
      <c r="AB9" s="27"/>
      <c r="AC9" s="21"/>
      <c r="AD9" s="27"/>
      <c r="AE9" s="21"/>
      <c r="AF9" s="27"/>
      <c r="AG9" s="21"/>
      <c r="AH9" s="27"/>
      <c r="AI9" s="21"/>
      <c r="AJ9" s="27"/>
      <c r="AK9" s="50"/>
      <c r="AL9" s="47" t="e">
        <f ca="1">_xlfn.SINGLE(_xlfn.XLOOKUP(AL8,Table1[Atomic symbol],Table1[Element]))</f>
        <v>#NAME?</v>
      </c>
    </row>
    <row r="10" spans="2:39" ht="19.899999999999999" customHeight="1" x14ac:dyDescent="0.35">
      <c r="B10" s="35"/>
      <c r="D10" s="14" t="str" cm="1">
        <f t="array" aca="1" ref="D10" ca="1">IFERROR(_xlfn.FIELDVALUE(_xlfn.XLOOKUP(D8,Table1[Atomic symbol],Table1[Element]),pt_color),"")</f>
        <v/>
      </c>
      <c r="F10" s="28"/>
      <c r="H10" s="28"/>
      <c r="J10" s="67" t="s">
        <v>20</v>
      </c>
      <c r="L10" s="28"/>
      <c r="N10" s="28"/>
      <c r="P10" s="28"/>
      <c r="R10" s="28"/>
      <c r="T10" s="67" t="s">
        <v>21</v>
      </c>
      <c r="V10" s="28"/>
      <c r="X10" s="28"/>
      <c r="Z10" s="28"/>
      <c r="AB10" s="28"/>
      <c r="AD10" s="28"/>
      <c r="AF10" s="28"/>
      <c r="AH10" s="28"/>
      <c r="AJ10" s="28"/>
      <c r="AK10" s="50"/>
      <c r="AL10" s="63" t="str" cm="1">
        <f t="array" aca="1" ref="AL10" ca="1">IFERROR(_xlfn.FIELDVALUE(_xlfn.XLOOKUP(AL8,Table1[Atomic symbol],Table1[Element]),pt_color),"")</f>
        <v/>
      </c>
    </row>
    <row r="11" spans="2:39" s="21" customFormat="1" ht="8" customHeight="1" x14ac:dyDescent="0.35">
      <c r="B11" s="38"/>
      <c r="AB11" s="48"/>
      <c r="AF11" s="48"/>
      <c r="AH11" s="48"/>
      <c r="AJ11" s="48"/>
      <c r="AL11" s="60"/>
    </row>
    <row r="12" spans="2:39" ht="19.899999999999999" customHeight="1" thickBot="1" x14ac:dyDescent="0.3">
      <c r="B12" s="37"/>
      <c r="D12" s="14">
        <v>3</v>
      </c>
      <c r="F12" s="14">
        <v>4</v>
      </c>
      <c r="H12" s="24"/>
      <c r="J12" s="67"/>
      <c r="L12" s="24"/>
      <c r="N12" s="24"/>
      <c r="P12" s="24"/>
      <c r="R12" s="24"/>
      <c r="T12" s="67"/>
      <c r="V12" s="24"/>
      <c r="X12" s="24"/>
      <c r="Z12" s="24"/>
      <c r="AA12" s="50"/>
      <c r="AB12" s="14">
        <v>5</v>
      </c>
      <c r="AD12" s="14">
        <v>6</v>
      </c>
      <c r="AF12" s="14">
        <v>7</v>
      </c>
      <c r="AG12" s="55"/>
      <c r="AH12" s="14">
        <v>8</v>
      </c>
      <c r="AI12" s="55"/>
      <c r="AJ12" s="14">
        <v>9</v>
      </c>
      <c r="AK12" s="55"/>
      <c r="AL12" s="14">
        <v>10</v>
      </c>
    </row>
    <row r="13" spans="2:39" ht="31.95" customHeight="1" thickBot="1" x14ac:dyDescent="0.3">
      <c r="B13" s="37">
        <v>2</v>
      </c>
      <c r="D13" s="46" t="s">
        <v>22</v>
      </c>
      <c r="F13" s="46" t="s">
        <v>23</v>
      </c>
      <c r="H13" s="25"/>
      <c r="J13" s="191"/>
      <c r="K13" s="191"/>
      <c r="L13" s="191"/>
      <c r="M13" s="191"/>
      <c r="N13" s="191"/>
      <c r="P13" s="25"/>
      <c r="R13" s="25"/>
      <c r="T13" s="191" t="s">
        <v>149</v>
      </c>
      <c r="U13" s="191"/>
      <c r="V13" s="191"/>
      <c r="W13" s="191"/>
      <c r="X13" s="191"/>
      <c r="Z13" s="25"/>
      <c r="AA13" s="50"/>
      <c r="AB13" s="46" t="s">
        <v>25</v>
      </c>
      <c r="AC13" s="55"/>
      <c r="AD13" s="46" t="s">
        <v>26</v>
      </c>
      <c r="AE13" s="55"/>
      <c r="AF13" s="46" t="s">
        <v>27</v>
      </c>
      <c r="AG13" s="55"/>
      <c r="AH13" s="46" t="s">
        <v>28</v>
      </c>
      <c r="AI13" s="55"/>
      <c r="AJ13" s="46" t="s">
        <v>29</v>
      </c>
      <c r="AK13" s="55"/>
      <c r="AL13" s="46" t="s">
        <v>30</v>
      </c>
    </row>
    <row r="14" spans="2:39" ht="19.899999999999999" customHeight="1" x14ac:dyDescent="0.25">
      <c r="B14" s="37"/>
      <c r="D14" s="47" t="e">
        <f ca="1">_xlfn.XLOOKUP(D13,Table1[Atomic symbol],Table1[Element])</f>
        <v>#NAME?</v>
      </c>
      <c r="F14" s="47" t="e">
        <f ca="1">_xlfn.XLOOKUP(F13,Table1[Atomic symbol],Table1[Element])</f>
        <v>#NAME?</v>
      </c>
      <c r="H14" s="29"/>
      <c r="J14" s="68" t="s">
        <v>31</v>
      </c>
      <c r="L14" s="29"/>
      <c r="N14" s="29"/>
      <c r="P14" s="29"/>
      <c r="R14" s="29"/>
      <c r="T14" s="68"/>
      <c r="V14" s="29"/>
      <c r="X14" s="29"/>
      <c r="Z14" s="29"/>
      <c r="AA14" s="50"/>
      <c r="AB14" s="47" t="e">
        <f ca="1">_xlfn.SINGLE(_xlfn.XLOOKUP(AB13,Table1[Atomic symbol],Table1[Element]))</f>
        <v>#NAME?</v>
      </c>
      <c r="AC14" s="55"/>
      <c r="AD14" s="47" t="e">
        <f ca="1">_xlfn.SINGLE(_xlfn.XLOOKUP(AD13,Table1[Atomic symbol],Table1[Element]))</f>
        <v>#NAME?</v>
      </c>
      <c r="AE14" s="55"/>
      <c r="AF14" s="47" t="e">
        <f ca="1">_xlfn.SINGLE(_xlfn.XLOOKUP(AF13,Table1[Atomic symbol],Table1[Element]))</f>
        <v>#NAME?</v>
      </c>
      <c r="AG14" s="55"/>
      <c r="AH14" s="47" t="e">
        <f ca="1">_xlfn.SINGLE(_xlfn.XLOOKUP(AH13,Table1[Atomic symbol],Table1[Element]))</f>
        <v>#NAME?</v>
      </c>
      <c r="AI14" s="55"/>
      <c r="AJ14" s="47" t="e">
        <f ca="1">_xlfn.SINGLE(_xlfn.XLOOKUP(AJ13,Table1[Atomic symbol],Table1[Element]))</f>
        <v>#NAME?</v>
      </c>
      <c r="AK14" s="55"/>
      <c r="AL14" s="47" t="e">
        <f ca="1">_xlfn.SINGLE(_xlfn.XLOOKUP(AL13,Table1[Atomic symbol],Table1[Element]))</f>
        <v>#NAME?</v>
      </c>
    </row>
    <row r="15" spans="2:39" ht="19.899999999999999" customHeight="1" x14ac:dyDescent="0.35">
      <c r="B15" s="35"/>
      <c r="D15" s="20" t="str" cm="1">
        <f t="array" aca="1" ref="D15" ca="1">IFERROR(_xlfn.FIELDVALUE(_xlfn.XLOOKUP(D13,Table1[Atomic symbol],Table1[Element]),pt_color),"")</f>
        <v/>
      </c>
      <c r="F15" s="2" t="str" cm="1">
        <f t="array" aca="1" ref="F15" ca="1">IFERROR(_xlfn.FIELDVALUE(_xlfn.XLOOKUP(F13,Table1[Atomic symbol],Table1[Element]),pt_color),"")</f>
        <v/>
      </c>
      <c r="H15" s="28"/>
      <c r="J15" s="28"/>
      <c r="L15" s="28"/>
      <c r="N15" s="28"/>
      <c r="P15" s="28"/>
      <c r="R15" s="28"/>
      <c r="T15" s="28"/>
      <c r="V15" s="28"/>
      <c r="X15" s="28"/>
      <c r="Z15" s="28"/>
      <c r="AA15" s="50"/>
      <c r="AB15" s="57" t="str" cm="1">
        <f t="array" aca="1" ref="AB15" ca="1">IFERROR(_xlfn.FIELDVALUE(_xlfn.XLOOKUP(AB13,Table1[Atomic symbol],Table1[Element]),pt_color),"")</f>
        <v/>
      </c>
      <c r="AC15" s="55"/>
      <c r="AD15" s="2" t="str" cm="1">
        <f t="array" aca="1" ref="AD15" ca="1">IFERROR(_xlfn.FIELDVALUE(_xlfn.XLOOKUP(AD13,Table1[Atomic symbol],Table1[Element]),pt_color),"")</f>
        <v/>
      </c>
      <c r="AE15" s="55"/>
      <c r="AF15" s="2" t="str" cm="1">
        <f t="array" aca="1" ref="AF15" ca="1">IFERROR(_xlfn.FIELDVALUE(_xlfn.XLOOKUP(AF13,Table1[Atomic symbol],Table1[Element]),pt_color),"")</f>
        <v/>
      </c>
      <c r="AG15" s="55"/>
      <c r="AH15" s="2" t="str" cm="1">
        <f t="array" aca="1" ref="AH15" ca="1">IFERROR(_xlfn.FIELDVALUE(_xlfn.XLOOKUP(AH13,Table1[Atomic symbol],Table1[Element]),pt_color),"")</f>
        <v/>
      </c>
      <c r="AI15" s="55"/>
      <c r="AJ15" s="2" t="str" cm="1">
        <f t="array" aca="1" ref="AJ15" ca="1">IFERROR(_xlfn.FIELDVALUE(_xlfn.XLOOKUP(AJ13,Table1[Atomic symbol],Table1[Element]),pt_color),"")</f>
        <v/>
      </c>
      <c r="AK15" s="55"/>
      <c r="AL15" s="2" t="str" cm="1">
        <f t="array" aca="1" ref="AL15" ca="1">IFERROR(_xlfn.FIELDVALUE(_xlfn.XLOOKUP(AL13,Table1[Atomic symbol],Table1[Element]),pt_color),"")</f>
        <v/>
      </c>
      <c r="AM15" s="75"/>
    </row>
    <row r="16" spans="2:39" s="21" customFormat="1" ht="8" customHeight="1" x14ac:dyDescent="0.35">
      <c r="B16" s="38"/>
      <c r="AB16" s="60"/>
      <c r="AF16" s="48"/>
      <c r="AJ16" s="48"/>
      <c r="AL16" s="48"/>
    </row>
    <row r="17" spans="2:39" ht="16.5" customHeight="1" x14ac:dyDescent="0.25">
      <c r="B17" s="37"/>
      <c r="D17" s="14">
        <v>11</v>
      </c>
      <c r="F17" s="14">
        <v>12</v>
      </c>
      <c r="H17" s="24"/>
      <c r="J17" s="24"/>
      <c r="L17" s="24"/>
      <c r="N17" s="24"/>
      <c r="P17" s="24"/>
      <c r="R17" s="24"/>
      <c r="T17" s="24"/>
      <c r="V17" s="24"/>
      <c r="X17" s="24"/>
      <c r="Z17" s="24"/>
      <c r="AA17" s="50"/>
      <c r="AB17" s="52">
        <v>13</v>
      </c>
      <c r="AC17" s="50"/>
      <c r="AD17" s="14">
        <v>14</v>
      </c>
      <c r="AE17" s="50"/>
      <c r="AF17" s="54">
        <v>15</v>
      </c>
      <c r="AH17" s="14">
        <v>16</v>
      </c>
      <c r="AI17" s="55"/>
      <c r="AJ17" s="14">
        <v>17</v>
      </c>
      <c r="AK17" s="50"/>
      <c r="AL17" s="52">
        <v>18</v>
      </c>
    </row>
    <row r="18" spans="2:39" ht="31.95" customHeight="1" x14ac:dyDescent="0.25">
      <c r="B18" s="37">
        <v>3</v>
      </c>
      <c r="D18" s="46" t="s">
        <v>32</v>
      </c>
      <c r="F18" s="46" t="s">
        <v>33</v>
      </c>
      <c r="H18" s="25"/>
      <c r="J18" s="25"/>
      <c r="L18" s="25"/>
      <c r="N18" s="25"/>
      <c r="P18" s="25"/>
      <c r="R18" s="25"/>
      <c r="T18" s="25"/>
      <c r="V18" s="25"/>
      <c r="X18" s="25"/>
      <c r="Z18" s="25"/>
      <c r="AA18" s="50"/>
      <c r="AB18" s="53" t="s">
        <v>34</v>
      </c>
      <c r="AC18" s="50"/>
      <c r="AD18" s="46" t="s">
        <v>35</v>
      </c>
      <c r="AE18" s="50"/>
      <c r="AF18" s="53" t="s">
        <v>36</v>
      </c>
      <c r="AG18" s="50"/>
      <c r="AH18" s="53" t="s">
        <v>37</v>
      </c>
      <c r="AI18" s="55"/>
      <c r="AJ18" s="46" t="s">
        <v>38</v>
      </c>
      <c r="AK18" s="50"/>
      <c r="AL18" s="53" t="s">
        <v>39</v>
      </c>
    </row>
    <row r="19" spans="2:39" ht="19.899999999999999" customHeight="1" x14ac:dyDescent="0.25">
      <c r="B19" s="37"/>
      <c r="D19" s="47" t="e">
        <f ca="1">_xlfn.SINGLE(_xlfn.XLOOKUP(D18,Table1[Atomic symbol],Table1[Element]))</f>
        <v>#NAME?</v>
      </c>
      <c r="F19" s="47" t="e">
        <f ca="1">_xlfn.SINGLE(_xlfn.XLOOKUP(F18,Table1[Atomic symbol],Table1[Element]))</f>
        <v>#NAME?</v>
      </c>
      <c r="H19" s="29"/>
      <c r="J19" s="29"/>
      <c r="L19" s="29"/>
      <c r="N19" s="29"/>
      <c r="P19" s="29"/>
      <c r="R19" s="29"/>
      <c r="T19" s="29"/>
      <c r="V19" s="29"/>
      <c r="X19" s="29"/>
      <c r="Z19" s="29"/>
      <c r="AA19" s="50"/>
      <c r="AB19" s="54" t="e">
        <f ca="1">_xlfn.SINGLE(_xlfn.XLOOKUP(AB18,Table1[Atomic symbol],Table1[Element]))</f>
        <v>#NAME?</v>
      </c>
      <c r="AC19" s="50"/>
      <c r="AD19" s="47" t="e">
        <f ca="1">_xlfn.SINGLE(_xlfn.XLOOKUP(AD18,Table1[Atomic symbol],Table1[Element]))</f>
        <v>#NAME?</v>
      </c>
      <c r="AE19" s="50"/>
      <c r="AF19" s="54" t="e">
        <f ca="1">_xlfn.SINGLE(_xlfn.XLOOKUP(AF18,Table1[Atomic symbol],Table1[Element]))</f>
        <v>#NAME?</v>
      </c>
      <c r="AG19" s="50"/>
      <c r="AH19" s="54" t="e">
        <f ca="1">_xlfn.SINGLE(_xlfn.XLOOKUP(AH18,Table1[Atomic symbol],Table1[Element]))</f>
        <v>#NAME?</v>
      </c>
      <c r="AI19" s="55"/>
      <c r="AJ19" s="47" t="e">
        <f ca="1">_xlfn.SINGLE(_xlfn.XLOOKUP(AJ18,Table1[Atomic symbol],Table1[Element]))</f>
        <v>#NAME?</v>
      </c>
      <c r="AK19" s="50"/>
      <c r="AL19" s="54" t="e">
        <f ca="1">_xlfn.SINGLE(_xlfn.XLOOKUP(AL18,Table1[Atomic symbol],Table1[Element]))</f>
        <v>#NAME?</v>
      </c>
    </row>
    <row r="20" spans="2:39" s="44" customFormat="1" ht="19.899999999999999" customHeight="1" x14ac:dyDescent="0.35">
      <c r="B20" s="39"/>
      <c r="D20" s="2" t="str" cm="1">
        <f t="array" aca="1" ref="D20" ca="1">IFERROR(_xlfn.FIELDVALUE(_xlfn.XLOOKUP(D18,Table1[Atomic symbol],Table1[Element]),pt_color),"")</f>
        <v/>
      </c>
      <c r="E20" s="45"/>
      <c r="F20" s="2" t="str" cm="1">
        <f t="array" aca="1" ref="F20" ca="1">IFERROR(_xlfn.FIELDVALUE(_xlfn.XLOOKUP(F18,Table1[Atomic symbol],Table1[Element]),pt_color),"")</f>
        <v/>
      </c>
      <c r="G20" s="45"/>
      <c r="H20" s="29"/>
      <c r="I20" s="45"/>
      <c r="J20" s="29"/>
      <c r="K20" s="45"/>
      <c r="L20" s="29"/>
      <c r="M20" s="45"/>
      <c r="N20" s="29"/>
      <c r="O20" s="45"/>
      <c r="P20" s="29"/>
      <c r="Q20" s="45"/>
      <c r="R20" s="29"/>
      <c r="S20" s="45"/>
      <c r="T20" s="29"/>
      <c r="U20" s="45"/>
      <c r="V20" s="29"/>
      <c r="W20" s="45"/>
      <c r="X20" s="29"/>
      <c r="Y20" s="45"/>
      <c r="Z20" s="29"/>
      <c r="AA20" s="51"/>
      <c r="AB20" s="61" t="str" cm="1">
        <f t="array" aca="1" ref="AB20" ca="1">IFERROR(_xlfn.FIELDVALUE(_xlfn.XLOOKUP(AB18,Table1[Atomic symbol],Table1[Element]),pt_color),"")</f>
        <v/>
      </c>
      <c r="AC20" s="51"/>
      <c r="AD20" s="57" t="str" cm="1">
        <f t="array" aca="1" ref="AD20" ca="1">IFERROR(_xlfn.FIELDVALUE(_xlfn.XLOOKUP(AD18,Table1[Atomic symbol],Table1[Element]),pt_color),"")</f>
        <v/>
      </c>
      <c r="AE20" s="51"/>
      <c r="AF20" s="59" t="str" cm="1">
        <f t="array" aca="1" ref="AF20" ca="1">IFERROR(_xlfn.FIELDVALUE(_xlfn.XLOOKUP(AF18,Table1[Atomic symbol],Table1[Element]),pt_color),"")</f>
        <v/>
      </c>
      <c r="AG20" s="51"/>
      <c r="AH20" s="59" t="str" cm="1">
        <f t="array" aca="1" ref="AH20" ca="1">IFERROR(_xlfn.FIELDVALUE(_xlfn.XLOOKUP(AH18,Table1[Atomic symbol],Table1[Element]),pt_color),"")</f>
        <v/>
      </c>
      <c r="AI20" s="56"/>
      <c r="AJ20" s="76" t="str" cm="1">
        <f t="array" aca="1" ref="AJ20" ca="1">IFERROR(_xlfn.FIELDVALUE(_xlfn.XLOOKUP(AJ18,Table1[Atomic symbol],Table1[Element]),pt_color),"")</f>
        <v/>
      </c>
      <c r="AK20" s="56"/>
      <c r="AL20" s="59" t="str" cm="1">
        <f t="array" aca="1" ref="AL20" ca="1">IFERROR(_xlfn.FIELDVALUE(_xlfn.XLOOKUP(AL18,Table1[Atomic symbol],Table1[Element]),pt_color),"")</f>
        <v/>
      </c>
    </row>
    <row r="21" spans="2:39" s="21" customFormat="1" ht="8" customHeight="1" x14ac:dyDescent="0.35">
      <c r="B21" s="38"/>
      <c r="R21" s="48"/>
      <c r="V21" s="48"/>
      <c r="X21" s="48"/>
      <c r="Z21" s="48"/>
      <c r="AB21" s="60"/>
      <c r="AD21" s="60"/>
      <c r="AH21" s="48"/>
    </row>
    <row r="22" spans="2:39" ht="19.899999999999999" customHeight="1" x14ac:dyDescent="0.25">
      <c r="B22" s="37"/>
      <c r="D22" s="14">
        <v>19</v>
      </c>
      <c r="F22" s="14">
        <v>20</v>
      </c>
      <c r="H22" s="14">
        <v>21</v>
      </c>
      <c r="J22" s="14">
        <v>22</v>
      </c>
      <c r="L22" s="14">
        <v>23</v>
      </c>
      <c r="N22" s="14">
        <v>24</v>
      </c>
      <c r="P22" s="14">
        <v>25</v>
      </c>
      <c r="Q22" s="50"/>
      <c r="R22" s="52">
        <v>26</v>
      </c>
      <c r="S22" s="50"/>
      <c r="T22" s="49">
        <v>27</v>
      </c>
      <c r="U22" s="55"/>
      <c r="V22" s="14">
        <v>28</v>
      </c>
      <c r="W22" s="55"/>
      <c r="X22" s="14">
        <v>29</v>
      </c>
      <c r="Y22" s="55"/>
      <c r="Z22" s="14">
        <v>30</v>
      </c>
      <c r="AA22" s="55"/>
      <c r="AB22" s="52">
        <v>31</v>
      </c>
      <c r="AC22" s="55"/>
      <c r="AD22" s="14">
        <v>32</v>
      </c>
      <c r="AE22" s="55"/>
      <c r="AF22" s="14">
        <v>33</v>
      </c>
      <c r="AG22" s="55"/>
      <c r="AH22" s="14">
        <v>34</v>
      </c>
      <c r="AI22" s="55"/>
      <c r="AJ22" s="14">
        <v>35</v>
      </c>
      <c r="AK22" s="55"/>
      <c r="AL22" s="14">
        <v>36</v>
      </c>
    </row>
    <row r="23" spans="2:39" ht="31.25" customHeight="1" x14ac:dyDescent="0.25">
      <c r="B23" s="37">
        <v>4</v>
      </c>
      <c r="D23" s="46" t="s">
        <v>40</v>
      </c>
      <c r="F23" s="46" t="s">
        <v>41</v>
      </c>
      <c r="H23" s="46" t="s">
        <v>42</v>
      </c>
      <c r="J23" s="46" t="s">
        <v>43</v>
      </c>
      <c r="L23" s="46" t="s">
        <v>44</v>
      </c>
      <c r="N23" s="46" t="s">
        <v>45</v>
      </c>
      <c r="P23" s="46" t="s">
        <v>46</v>
      </c>
      <c r="Q23" s="50"/>
      <c r="R23" s="53" t="s">
        <v>47</v>
      </c>
      <c r="S23" s="50"/>
      <c r="T23" s="46" t="s">
        <v>48</v>
      </c>
      <c r="U23" s="55"/>
      <c r="V23" s="46" t="s">
        <v>49</v>
      </c>
      <c r="W23" s="55"/>
      <c r="X23" s="46" t="s">
        <v>50</v>
      </c>
      <c r="Y23" s="55"/>
      <c r="Z23" s="46" t="s">
        <v>51</v>
      </c>
      <c r="AA23" s="55"/>
      <c r="AB23" s="53" t="s">
        <v>52</v>
      </c>
      <c r="AC23" s="55"/>
      <c r="AD23" s="46" t="s">
        <v>53</v>
      </c>
      <c r="AE23" s="55"/>
      <c r="AF23" s="46" t="s">
        <v>54</v>
      </c>
      <c r="AG23" s="55"/>
      <c r="AH23" s="46" t="s">
        <v>55</v>
      </c>
      <c r="AI23" s="55"/>
      <c r="AJ23" s="46" t="s">
        <v>56</v>
      </c>
      <c r="AK23" s="55"/>
      <c r="AL23" s="46" t="s">
        <v>57</v>
      </c>
    </row>
    <row r="24" spans="2:39" ht="19.899999999999999" customHeight="1" x14ac:dyDescent="0.25">
      <c r="B24" s="37"/>
      <c r="D24" s="47" t="e">
        <f ca="1">_xlfn.SINGLE(_xlfn.XLOOKUP(D23,Table1[Atomic symbol],Table1[Element]))</f>
        <v>#NAME?</v>
      </c>
      <c r="F24" s="47" t="e">
        <f ca="1">_xlfn.SINGLE(_xlfn.XLOOKUP(F23,Table1[Atomic symbol],Table1[Element]))</f>
        <v>#NAME?</v>
      </c>
      <c r="H24" s="47" t="e">
        <f ca="1">_xlfn.SINGLE(_xlfn.XLOOKUP(H23,Table1[Atomic symbol],Table1[Element]))</f>
        <v>#NAME?</v>
      </c>
      <c r="J24" s="47" t="e">
        <f ca="1">_xlfn.SINGLE(_xlfn.XLOOKUP(J23,Table1[Atomic symbol],Table1[Element]))</f>
        <v>#NAME?</v>
      </c>
      <c r="L24" s="42" t="e">
        <f ca="1">_xlfn.SINGLE(_xlfn.XLOOKUP(L23,Table1[Atomic symbol],Table1[Element]))</f>
        <v>#NAME?</v>
      </c>
      <c r="N24" s="47" t="e">
        <f ca="1">_xlfn.SINGLE(_xlfn.XLOOKUP(N23,Table1[Atomic symbol],Table1[Element]))</f>
        <v>#NAME?</v>
      </c>
      <c r="P24" s="47" t="e">
        <f ca="1">_xlfn.SINGLE(_xlfn.XLOOKUP(P23,Table1[Atomic symbol],Table1[Element]))</f>
        <v>#NAME?</v>
      </c>
      <c r="Q24" s="50"/>
      <c r="R24" s="54" t="e">
        <f ca="1">_xlfn.SINGLE(_xlfn.XLOOKUP(R23,Table1[Atomic symbol],Table1[Element]))</f>
        <v>#NAME?</v>
      </c>
      <c r="S24" s="50"/>
      <c r="T24" s="47" t="e">
        <f ca="1">_xlfn.SINGLE(_xlfn.XLOOKUP(T23,Table1[Atomic symbol],Table1[Element]))</f>
        <v>#NAME?</v>
      </c>
      <c r="U24" s="55"/>
      <c r="V24" s="47" t="e">
        <f ca="1">_xlfn.SINGLE(_xlfn.XLOOKUP(V23,Table1[Atomic symbol],Table1[Element]))</f>
        <v>#NAME?</v>
      </c>
      <c r="W24" s="55"/>
      <c r="X24" s="47" t="e">
        <f ca="1">_xlfn.SINGLE(_xlfn.XLOOKUP(X23,Table1[Atomic symbol],Table1[Element]))</f>
        <v>#NAME?</v>
      </c>
      <c r="Y24" s="55"/>
      <c r="Z24" s="47" t="e">
        <f ca="1">_xlfn.SINGLE(_xlfn.XLOOKUP(Z23,Table1[Atomic symbol],Table1[Element]))</f>
        <v>#NAME?</v>
      </c>
      <c r="AA24" s="55"/>
      <c r="AB24" s="54" t="e">
        <f ca="1">_xlfn.SINGLE(_xlfn.XLOOKUP(AB23,Table1[Atomic symbol],Table1[Element]))</f>
        <v>#NAME?</v>
      </c>
      <c r="AC24" s="55"/>
      <c r="AD24" s="47" t="e">
        <f ca="1">_xlfn.SINGLE(_xlfn.XLOOKUP(AD23,Table1[Atomic symbol],Table1[Element]))</f>
        <v>#NAME?</v>
      </c>
      <c r="AE24" s="55"/>
      <c r="AF24" s="47" t="e">
        <f ca="1">_xlfn.SINGLE(_xlfn.XLOOKUP(AF23,Table1[Atomic symbol],Table1[Element]))</f>
        <v>#NAME?</v>
      </c>
      <c r="AG24" s="55"/>
      <c r="AH24" s="47" t="e">
        <f ca="1">_xlfn.SINGLE(_xlfn.XLOOKUP(AH23,Table1[Atomic symbol],Table1[Element]))</f>
        <v>#NAME?</v>
      </c>
      <c r="AI24" s="55"/>
      <c r="AJ24" s="47" t="e">
        <f ca="1">_xlfn.SINGLE(_xlfn.XLOOKUP(AJ23,Table1[Atomic symbol],Table1[Element]))</f>
        <v>#NAME?</v>
      </c>
      <c r="AK24" s="55"/>
      <c r="AL24" s="47" t="e">
        <f ca="1">_xlfn.SINGLE(_xlfn.XLOOKUP(AL23,Table1[Atomic symbol],Table1[Element]))</f>
        <v>#NAME?</v>
      </c>
    </row>
    <row r="25" spans="2:39" s="44" customFormat="1" ht="19.899999999999999" customHeight="1" x14ac:dyDescent="0.35">
      <c r="B25" s="39"/>
      <c r="D25" s="2" t="str" cm="1">
        <f t="array" aca="1" ref="D25" ca="1">IFERROR(_xlfn.FIELDVALUE(_xlfn.XLOOKUP(D23,Table1[Atomic symbol],Table1[Element]),pt_color),"")</f>
        <v/>
      </c>
      <c r="E25" s="45"/>
      <c r="F25" s="2" t="str" cm="1">
        <f t="array" aca="1" ref="F25" ca="1">IFERROR(_xlfn.FIELDVALUE(_xlfn.XLOOKUP(F23,Table1[Atomic symbol],Table1[Element]),pt_color),"")</f>
        <v/>
      </c>
      <c r="G25" s="45"/>
      <c r="H25" s="2" t="str" cm="1">
        <f t="array" aca="1" ref="H25" ca="1">IFERROR(_xlfn.FIELDVALUE(_xlfn.XLOOKUP(H23,Table1[Atomic symbol],Table1[Element]),pt_color),"")</f>
        <v/>
      </c>
      <c r="I25" s="45"/>
      <c r="J25" s="2" t="str" cm="1">
        <f t="array" aca="1" ref="J25" ca="1">IFERROR(_xlfn.FIELDVALUE(_xlfn.XLOOKUP(J23,Table1[Atomic symbol],Table1[Element]),pt_color),"")</f>
        <v/>
      </c>
      <c r="K25" s="45"/>
      <c r="L25" s="43" t="str" cm="1">
        <f t="array" aca="1" ref="L25" ca="1">IFERROR(_xlfn.FIELDVALUE(_xlfn.XLOOKUP(L23,Table1[Atomic symbol],Table1[Element]),pt_color),"")</f>
        <v/>
      </c>
      <c r="M25" s="45"/>
      <c r="N25" s="2" t="str" cm="1">
        <f t="array" aca="1" ref="N25" ca="1">IFERROR(_xlfn.FIELDVALUE(_xlfn.XLOOKUP(N23,Table1[Atomic symbol],Table1[Element]),pt_color),"")</f>
        <v/>
      </c>
      <c r="O25" s="45"/>
      <c r="P25" s="2" t="str" cm="1">
        <f t="array" aca="1" ref="P25" ca="1">IFERROR(_xlfn.FIELDVALUE(_xlfn.XLOOKUP(P23,Table1[Atomic symbol],Table1[Element]),pt_color),"")</f>
        <v/>
      </c>
      <c r="Q25" s="51"/>
      <c r="R25" s="2" t="str" cm="1">
        <f t="array" aca="1" ref="R25" ca="1">IFERROR(_xlfn.FIELDVALUE(_xlfn.XLOOKUP(R23,Table1[Atomic symbol],Table1[Element]),pt_color),"")</f>
        <v/>
      </c>
      <c r="S25" s="51"/>
      <c r="T25" s="2" t="str" cm="1">
        <f t="array" aca="1" ref="T25" ca="1">IFERROR(_xlfn.FIELDVALUE(_xlfn.XLOOKUP(T23,Table1[Atomic symbol],Table1[Element]),pt_color),"")</f>
        <v/>
      </c>
      <c r="U25" s="56"/>
      <c r="V25" s="2" t="str" cm="1">
        <f t="array" aca="1" ref="V25" ca="1">IFERROR(_xlfn.FIELDVALUE(_xlfn.XLOOKUP(V23,Table1[Atomic symbol],Table1[Element]),pt_color),"")</f>
        <v/>
      </c>
      <c r="W25" s="56"/>
      <c r="X25" s="2" t="str" cm="1">
        <f t="array" aca="1" ref="X25" ca="1">IFERROR(_xlfn.FIELDVALUE(_xlfn.XLOOKUP(X23,Table1[Atomic symbol],Table1[Element]),pt_color),"")</f>
        <v/>
      </c>
      <c r="Y25" s="56"/>
      <c r="Z25" s="2" t="str" cm="1">
        <f t="array" aca="1" ref="Z25" ca="1">IFERROR(_xlfn.FIELDVALUE(_xlfn.XLOOKUP(Z23,Table1[Atomic symbol],Table1[Element]),pt_color),"")</f>
        <v/>
      </c>
      <c r="AA25" s="56"/>
      <c r="AB25" s="2" t="str" cm="1">
        <f t="array" aca="1" ref="AB25" ca="1">IFERROR(_xlfn.FIELDVALUE(_xlfn.XLOOKUP(AB23,Table1[Atomic symbol],Table1[Element]),pt_color),"")</f>
        <v/>
      </c>
      <c r="AC25" s="56"/>
      <c r="AD25" s="43" t="str" cm="1">
        <f t="array" aca="1" ref="AD25" ca="1">IFERROR(_xlfn.FIELDVALUE(_xlfn.XLOOKUP(AD23,Table1[Atomic symbol],Table1[Element]),pt_color),"")</f>
        <v/>
      </c>
      <c r="AE25" s="56"/>
      <c r="AF25" s="57" t="str" cm="1">
        <f t="array" aca="1" ref="AF25" ca="1">IFERROR(_xlfn.FIELDVALUE(_xlfn.XLOOKUP(AF23,Table1[Atomic symbol],Table1[Element]),pt_color),"")</f>
        <v/>
      </c>
      <c r="AG25" s="56"/>
      <c r="AH25" s="2" t="str" cm="1">
        <f t="array" aca="1" ref="AH25" ca="1">IFERROR(_xlfn.FIELDVALUE(_xlfn.XLOOKUP(AH23,Table1[Atomic symbol],Table1[Element]),pt_color),"")</f>
        <v/>
      </c>
      <c r="AI25" s="56"/>
      <c r="AJ25" s="2" t="str" cm="1">
        <f t="array" aca="1" ref="AJ25" ca="1">IFERROR(_xlfn.FIELDVALUE(_xlfn.XLOOKUP(AJ23,Table1[Atomic symbol],Table1[Element]),pt_color),"")</f>
        <v/>
      </c>
      <c r="AK25" s="56"/>
      <c r="AL25" s="57" t="str" cm="1">
        <f t="array" aca="1" ref="AL25" ca="1">IFERROR(_xlfn.FIELDVALUE(_xlfn.XLOOKUP(AL23,Table1[Atomic symbol],Table1[Element]),pt_color),"")</f>
        <v/>
      </c>
    </row>
    <row r="26" spans="2:39" s="21" customFormat="1" ht="8" customHeight="1" x14ac:dyDescent="0.35">
      <c r="B26" s="38"/>
      <c r="H26" s="60"/>
      <c r="L26" s="60"/>
      <c r="V26" s="64"/>
      <c r="AF26" s="64"/>
      <c r="AL26" s="60"/>
    </row>
    <row r="27" spans="2:39" ht="19.899999999999999" customHeight="1" x14ac:dyDescent="0.25">
      <c r="B27" s="37"/>
      <c r="C27" s="65"/>
      <c r="D27" s="14">
        <v>37</v>
      </c>
      <c r="E27" s="50"/>
      <c r="F27" s="14">
        <v>38</v>
      </c>
      <c r="G27" s="50"/>
      <c r="H27" s="52">
        <v>39</v>
      </c>
      <c r="I27" s="50"/>
      <c r="J27" s="52">
        <v>40</v>
      </c>
      <c r="K27" s="55"/>
      <c r="L27" s="14">
        <v>41</v>
      </c>
      <c r="M27" s="50"/>
      <c r="N27" s="52">
        <v>42</v>
      </c>
      <c r="O27" s="50"/>
      <c r="P27" s="14">
        <v>43</v>
      </c>
      <c r="Q27" s="50"/>
      <c r="R27" s="52">
        <v>44</v>
      </c>
      <c r="S27" s="50"/>
      <c r="T27" s="52">
        <v>45</v>
      </c>
      <c r="U27" s="50"/>
      <c r="V27" s="52">
        <v>46</v>
      </c>
      <c r="W27" s="50"/>
      <c r="X27" s="52">
        <v>47</v>
      </c>
      <c r="Y27" s="50"/>
      <c r="Z27" s="14">
        <v>48</v>
      </c>
      <c r="AA27" s="55"/>
      <c r="AB27" s="52">
        <v>49</v>
      </c>
      <c r="AC27" s="50"/>
      <c r="AD27" s="52">
        <v>50</v>
      </c>
      <c r="AE27" s="50"/>
      <c r="AF27" s="52">
        <v>51</v>
      </c>
      <c r="AG27" s="50"/>
      <c r="AH27" s="52">
        <v>52</v>
      </c>
      <c r="AI27" s="50"/>
      <c r="AJ27" s="52">
        <v>53</v>
      </c>
      <c r="AK27" s="50"/>
      <c r="AL27" s="52">
        <v>54</v>
      </c>
    </row>
    <row r="28" spans="2:39" ht="31.95" customHeight="1" x14ac:dyDescent="0.25">
      <c r="B28" s="37">
        <v>5</v>
      </c>
      <c r="C28" s="65"/>
      <c r="D28" s="46" t="s">
        <v>58</v>
      </c>
      <c r="E28" s="50"/>
      <c r="F28" s="46" t="s">
        <v>59</v>
      </c>
      <c r="G28" s="50"/>
      <c r="H28" s="53" t="s">
        <v>60</v>
      </c>
      <c r="I28" s="50"/>
      <c r="J28" s="53" t="s">
        <v>61</v>
      </c>
      <c r="K28" s="55"/>
      <c r="L28" s="46" t="s">
        <v>62</v>
      </c>
      <c r="M28" s="50"/>
      <c r="N28" s="53" t="s">
        <v>63</v>
      </c>
      <c r="O28" s="50"/>
      <c r="P28" s="46" t="s">
        <v>64</v>
      </c>
      <c r="Q28" s="50"/>
      <c r="R28" s="53" t="s">
        <v>65</v>
      </c>
      <c r="S28" s="50"/>
      <c r="T28" s="53" t="s">
        <v>66</v>
      </c>
      <c r="U28" s="50"/>
      <c r="V28" s="53" t="s">
        <v>67</v>
      </c>
      <c r="W28" s="50"/>
      <c r="X28" s="53" t="s">
        <v>68</v>
      </c>
      <c r="Y28" s="50"/>
      <c r="Z28" s="46" t="s">
        <v>69</v>
      </c>
      <c r="AA28" s="55"/>
      <c r="AB28" s="53" t="s">
        <v>70</v>
      </c>
      <c r="AC28" s="50"/>
      <c r="AD28" s="53" t="s">
        <v>71</v>
      </c>
      <c r="AE28" s="50"/>
      <c r="AF28" s="53" t="s">
        <v>72</v>
      </c>
      <c r="AG28" s="50"/>
      <c r="AH28" s="53" t="s">
        <v>73</v>
      </c>
      <c r="AI28" s="50"/>
      <c r="AJ28" s="53" t="s">
        <v>74</v>
      </c>
      <c r="AK28" s="50"/>
      <c r="AL28" s="53" t="s">
        <v>75</v>
      </c>
    </row>
    <row r="29" spans="2:39" ht="19.899999999999999" customHeight="1" x14ac:dyDescent="0.25">
      <c r="B29" s="37"/>
      <c r="C29" s="65"/>
      <c r="D29" s="47" t="e">
        <f ca="1">_xlfn.SINGLE(_xlfn.XLOOKUP(D28,Table1[Atomic symbol],Table1[Element]))</f>
        <v>#NAME?</v>
      </c>
      <c r="E29" s="50"/>
      <c r="F29" s="47" t="e">
        <f ca="1">_xlfn.SINGLE(_xlfn.XLOOKUP(F28,Table1[Atomic symbol],Table1[Element]))</f>
        <v>#NAME?</v>
      </c>
      <c r="G29" s="50"/>
      <c r="H29" s="54" t="e">
        <f ca="1">_xlfn.SINGLE(_xlfn.XLOOKUP(H28,Table1[Atomic symbol],Table1[Element]))</f>
        <v>#NAME?</v>
      </c>
      <c r="I29" s="50"/>
      <c r="J29" s="54" t="e">
        <f ca="1">_xlfn.SINGLE(_xlfn.XLOOKUP(J28,Table1[Atomic symbol],Table1[Element]))</f>
        <v>#NAME?</v>
      </c>
      <c r="K29" s="55"/>
      <c r="L29" s="47" t="e">
        <f ca="1">_xlfn.SINGLE(_xlfn.XLOOKUP(L28,Table1[Atomic symbol],Table1[Element]))</f>
        <v>#NAME?</v>
      </c>
      <c r="M29" s="50"/>
      <c r="N29" s="54" t="e">
        <f ca="1">_xlfn.SINGLE(_xlfn.XLOOKUP(N28,Table1[Atomic symbol],Table1[Element]))</f>
        <v>#NAME?</v>
      </c>
      <c r="O29" s="50"/>
      <c r="P29" s="47" t="e">
        <f ca="1">_xlfn.SINGLE(_xlfn.XLOOKUP(P28,Table1[Atomic symbol],Table1[Element]))</f>
        <v>#NAME?</v>
      </c>
      <c r="Q29" s="50"/>
      <c r="R29" s="54" t="e">
        <f ca="1">_xlfn.SINGLE(_xlfn.XLOOKUP(R28,Table1[Atomic symbol],Table1[Element]))</f>
        <v>#NAME?</v>
      </c>
      <c r="S29" s="50"/>
      <c r="T29" s="54" t="e">
        <f ca="1">_xlfn.SINGLE(_xlfn.XLOOKUP(T28,Table1[Atomic symbol],Table1[Element]))</f>
        <v>#NAME?</v>
      </c>
      <c r="U29" s="50"/>
      <c r="V29" s="54" t="e">
        <f ca="1">_xlfn.SINGLE(_xlfn.XLOOKUP(V28,Table1[Atomic symbol],Table1[Element]))</f>
        <v>#NAME?</v>
      </c>
      <c r="W29" s="50"/>
      <c r="X29" s="54" t="e">
        <f ca="1">_xlfn.SINGLE(_xlfn.XLOOKUP(X28,Table1[Atomic symbol],Table1[Element]))</f>
        <v>#NAME?</v>
      </c>
      <c r="Y29" s="50"/>
      <c r="Z29" s="47" t="e">
        <f ca="1">_xlfn.SINGLE(_xlfn.XLOOKUP(Z28,Table1[Atomic symbol],Table1[Element]))</f>
        <v>#NAME?</v>
      </c>
      <c r="AA29" s="55"/>
      <c r="AB29" s="54" t="e">
        <f ca="1">_xlfn.SINGLE(_xlfn.XLOOKUP(AB28,Table1[Atomic symbol],Table1[Element]))</f>
        <v>#NAME?</v>
      </c>
      <c r="AC29" s="50"/>
      <c r="AD29" s="54" t="e">
        <f ca="1">_xlfn.SINGLE(_xlfn.XLOOKUP(AD28,Table1[Atomic symbol],Table1[Element]))</f>
        <v>#NAME?</v>
      </c>
      <c r="AE29" s="50"/>
      <c r="AF29" s="54" t="e">
        <f ca="1">_xlfn.SINGLE(_xlfn.XLOOKUP(AF28,Table1[Atomic symbol],Table1[Element]))</f>
        <v>#NAME?</v>
      </c>
      <c r="AG29" s="50"/>
      <c r="AH29" s="54" t="e">
        <f ca="1">_xlfn.SINGLE(_xlfn.XLOOKUP(AH28,Table1[Atomic symbol],Table1[Element]))</f>
        <v>#NAME?</v>
      </c>
      <c r="AI29" s="50"/>
      <c r="AJ29" s="54" t="e">
        <f ca="1">_xlfn.SINGLE(_xlfn.XLOOKUP(AJ28,Table1[Atomic symbol],Table1[Element]))</f>
        <v>#NAME?</v>
      </c>
      <c r="AK29" s="50"/>
      <c r="AL29" s="54" t="e">
        <f ca="1">_xlfn.SINGLE(_xlfn.XLOOKUP(AL28,Table1[Atomic symbol],Table1[Element]))</f>
        <v>#NAME?</v>
      </c>
    </row>
    <row r="30" spans="2:39" ht="19.2" customHeight="1" x14ac:dyDescent="0.35">
      <c r="B30" s="35"/>
      <c r="C30" s="65"/>
      <c r="D30" s="57" t="str" cm="1">
        <f t="array" aca="1" ref="D30" ca="1">IFERROR(_xlfn.FIELDVALUE(_xlfn.XLOOKUP(D28,Table1[Atomic symbol],Table1[Element]),pt_color),"")</f>
        <v/>
      </c>
      <c r="E30" s="50"/>
      <c r="F30" s="2" t="str" cm="1">
        <f t="array" aca="1" ref="F30" ca="1">IFERROR(_xlfn.FIELDVALUE(_xlfn.XLOOKUP(F28,Table1[Atomic symbol],Table1[Element]),pt_color),"")</f>
        <v/>
      </c>
      <c r="H30" s="2" t="str" cm="1">
        <f t="array" aca="1" ref="H30" ca="1">IFERROR(_xlfn.FIELDVALUE(_xlfn.XLOOKUP(H28,Table1[Atomic symbol],Table1[Element]),pt_color),"")</f>
        <v/>
      </c>
      <c r="I30" s="50"/>
      <c r="J30" s="2" t="str" cm="1">
        <f t="array" aca="1" ref="J30" ca="1">IFERROR(_xlfn.FIELDVALUE(_xlfn.XLOOKUP(J28,Table1[Atomic symbol],Table1[Element]),pt_color),"")</f>
        <v/>
      </c>
      <c r="K30" s="55"/>
      <c r="L30" s="2" t="str" cm="1">
        <f t="array" aca="1" ref="L30" ca="1">IFERROR(_xlfn.FIELDVALUE(_xlfn.XLOOKUP(L28,Table1[Atomic symbol],Table1[Element]),pt_color),"")</f>
        <v/>
      </c>
      <c r="M30" s="50"/>
      <c r="N30" s="2" t="str" cm="1">
        <f t="array" aca="1" ref="N30" ca="1">IFERROR(_xlfn.FIELDVALUE(_xlfn.XLOOKUP(N28,Table1[Atomic symbol],Table1[Element]),pt_color),"")</f>
        <v/>
      </c>
      <c r="O30" s="50"/>
      <c r="P30" s="2" t="str" cm="1">
        <f t="array" aca="1" ref="P30" ca="1">IFERROR(_xlfn.FIELDVALUE(_xlfn.XLOOKUP(P28,Table1[Atomic symbol],Table1[Element]),pt_color),"")</f>
        <v/>
      </c>
      <c r="Q30" s="50"/>
      <c r="R30" s="2" t="str" cm="1">
        <f t="array" aca="1" ref="R30" ca="1">IFERROR(_xlfn.FIELDVALUE(_xlfn.XLOOKUP(R28,Table1[Atomic symbol],Table1[Element]),pt_color),"")</f>
        <v/>
      </c>
      <c r="S30" s="50"/>
      <c r="T30" s="57" t="str" cm="1">
        <f t="array" aca="1" ref="T30" ca="1">IFERROR(_xlfn.FIELDVALUE(_xlfn.XLOOKUP(T28,Table1[Atomic symbol],Table1[Element]),pt_color),"")</f>
        <v/>
      </c>
      <c r="U30" s="50"/>
      <c r="V30" s="59" t="str" cm="1">
        <f t="array" aca="1" ref="V30" ca="1">IFERROR(_xlfn.FIELDVALUE(_xlfn.XLOOKUP(V28,Table1[Atomic symbol],Table1[Element]),pt_color),"")</f>
        <v/>
      </c>
      <c r="W30" s="50"/>
      <c r="X30" s="2" t="str" cm="1">
        <f t="array" aca="1" ref="X30" ca="1">IFERROR(_xlfn.FIELDVALUE(_xlfn.XLOOKUP(X28,Table1[Atomic symbol],Table1[Element]),pt_color),"")</f>
        <v/>
      </c>
      <c r="Y30" s="50"/>
      <c r="Z30" s="57" t="str" cm="1">
        <f t="array" aca="1" ref="Z30" ca="1">IFERROR(_xlfn.FIELDVALUE(_xlfn.XLOOKUP(Z28,Table1[Atomic symbol],Table1[Element]),pt_color),"")</f>
        <v/>
      </c>
      <c r="AB30" s="2" t="str" cm="1">
        <f t="array" aca="1" ref="AB30" ca="1">IFERROR(_xlfn.FIELDVALUE(_xlfn.XLOOKUP(AB28,Table1[Atomic symbol],Table1[Element]),pt_color),"")</f>
        <v/>
      </c>
      <c r="AD30" s="2" t="str" cm="1">
        <f t="array" aca="1" ref="AD30" ca="1">IFERROR(_xlfn.FIELDVALUE(_xlfn.XLOOKUP(AD28,Table1[Atomic symbol],Table1[Element]),pt_color),"")</f>
        <v/>
      </c>
      <c r="AE30" s="50"/>
      <c r="AF30" s="2" t="str" cm="1">
        <f t="array" aca="1" ref="AF30" ca="1">IFERROR(_xlfn.FIELDVALUE(_xlfn.XLOOKUP(AF28,Table1[Atomic symbol],Table1[Element]),pt_color),"")</f>
        <v/>
      </c>
      <c r="AG30" s="50"/>
      <c r="AH30" s="2" t="str" cm="1">
        <f t="array" aca="1" ref="AH30" ca="1">IFERROR(_xlfn.FIELDVALUE(_xlfn.XLOOKUP(AH28,Table1[Atomic symbol],Table1[Element]),pt_color),"")</f>
        <v/>
      </c>
      <c r="AI30" s="50"/>
      <c r="AJ30" s="61" t="str" cm="1">
        <f t="array" aca="1" ref="AJ30" ca="1">IFERROR(_xlfn.FIELDVALUE(_xlfn.XLOOKUP(AJ28,Table1[Atomic symbol],Table1[Element]),pt_color),"")</f>
        <v/>
      </c>
      <c r="AL30" s="2" t="str" cm="1">
        <f t="array" aca="1" ref="AL30" ca="1">IFERROR(_xlfn.FIELDVALUE(_xlfn.XLOOKUP(AL28,Table1[Atomic symbol],Table1[Element]),pt_color),"")</f>
        <v/>
      </c>
      <c r="AM30" s="75"/>
    </row>
    <row r="31" spans="2:39" s="21" customFormat="1" ht="8" customHeight="1" x14ac:dyDescent="0.35">
      <c r="B31" s="38"/>
      <c r="D31" s="64"/>
      <c r="T31" s="64"/>
      <c r="Z31" s="64"/>
      <c r="AJ31" s="64"/>
      <c r="AL31" s="60"/>
    </row>
    <row r="32" spans="2:39" ht="19.899999999999999" customHeight="1" x14ac:dyDescent="0.25">
      <c r="B32" s="37"/>
      <c r="C32" s="65"/>
      <c r="D32" s="52">
        <v>55</v>
      </c>
      <c r="E32" s="50"/>
      <c r="F32" s="52">
        <v>56</v>
      </c>
      <c r="G32" s="50"/>
      <c r="H32" s="72"/>
      <c r="I32" s="50"/>
      <c r="J32" s="52">
        <v>72</v>
      </c>
      <c r="K32" s="50"/>
      <c r="L32" s="52">
        <v>73</v>
      </c>
      <c r="M32" s="50"/>
      <c r="N32" s="52">
        <v>74</v>
      </c>
      <c r="O32" s="50"/>
      <c r="P32" s="52">
        <v>75</v>
      </c>
      <c r="Q32" s="50"/>
      <c r="R32" s="52">
        <v>76</v>
      </c>
      <c r="S32" s="50"/>
      <c r="T32" s="14">
        <v>77</v>
      </c>
      <c r="U32" s="55"/>
      <c r="V32" s="14">
        <v>78</v>
      </c>
      <c r="W32" s="55"/>
      <c r="X32" s="14">
        <v>79</v>
      </c>
      <c r="Y32" s="55"/>
      <c r="Z32" s="14">
        <v>80</v>
      </c>
      <c r="AA32" s="50"/>
      <c r="AB32" s="52">
        <v>81</v>
      </c>
      <c r="AC32" s="50"/>
      <c r="AD32" s="52">
        <v>82</v>
      </c>
      <c r="AE32" s="50"/>
      <c r="AF32" s="52">
        <v>83</v>
      </c>
      <c r="AG32" s="50"/>
      <c r="AH32" s="52">
        <v>84</v>
      </c>
      <c r="AI32" s="50"/>
      <c r="AJ32" s="52">
        <v>85</v>
      </c>
      <c r="AK32" s="50"/>
      <c r="AL32" s="52">
        <v>86</v>
      </c>
    </row>
    <row r="33" spans="2:38" ht="31.95" customHeight="1" x14ac:dyDescent="0.25">
      <c r="B33" s="37">
        <v>6</v>
      </c>
      <c r="C33" s="65"/>
      <c r="D33" s="53" t="s">
        <v>76</v>
      </c>
      <c r="E33" s="50"/>
      <c r="F33" s="53" t="s">
        <v>77</v>
      </c>
      <c r="G33" s="50"/>
      <c r="H33" s="53"/>
      <c r="I33" s="50"/>
      <c r="J33" s="53" t="s">
        <v>78</v>
      </c>
      <c r="K33" s="50"/>
      <c r="L33" s="53" t="s">
        <v>79</v>
      </c>
      <c r="M33" s="50"/>
      <c r="N33" s="53" t="s">
        <v>80</v>
      </c>
      <c r="O33" s="50"/>
      <c r="P33" s="53" t="s">
        <v>81</v>
      </c>
      <c r="Q33" s="50"/>
      <c r="R33" s="53" t="s">
        <v>82</v>
      </c>
      <c r="S33" s="50"/>
      <c r="T33" s="46" t="s">
        <v>83</v>
      </c>
      <c r="U33" s="55"/>
      <c r="V33" s="46" t="s">
        <v>84</v>
      </c>
      <c r="W33" s="55"/>
      <c r="X33" s="46" t="s">
        <v>85</v>
      </c>
      <c r="Y33" s="55"/>
      <c r="Z33" s="46" t="s">
        <v>86</v>
      </c>
      <c r="AA33" s="50"/>
      <c r="AB33" s="53" t="s">
        <v>87</v>
      </c>
      <c r="AC33" s="50"/>
      <c r="AD33" s="53" t="s">
        <v>88</v>
      </c>
      <c r="AE33" s="50"/>
      <c r="AF33" s="53" t="s">
        <v>89</v>
      </c>
      <c r="AG33" s="50"/>
      <c r="AH33" s="53" t="s">
        <v>90</v>
      </c>
      <c r="AI33" s="50"/>
      <c r="AJ33" s="53" t="s">
        <v>91</v>
      </c>
      <c r="AK33" s="50"/>
      <c r="AL33" s="53" t="s">
        <v>92</v>
      </c>
    </row>
    <row r="34" spans="2:38" ht="19.899999999999999" customHeight="1" x14ac:dyDescent="0.25">
      <c r="B34" s="37"/>
      <c r="C34" s="65"/>
      <c r="D34" s="54" t="e">
        <f ca="1">_xlfn.SINGLE(_xlfn.XLOOKUP(D33,Table1[Atomic symbol],Table1[Element]))</f>
        <v>#NAME?</v>
      </c>
      <c r="E34" s="50"/>
      <c r="F34" s="54" t="e">
        <f ca="1">_xlfn.SINGLE(_xlfn.XLOOKUP(F33,Table1[Atomic symbol],Table1[Element]))</f>
        <v>#NAME?</v>
      </c>
      <c r="G34" s="50"/>
      <c r="H34" s="65"/>
      <c r="I34" s="50"/>
      <c r="J34" s="54" t="e">
        <f ca="1">_xlfn.SINGLE(_xlfn.XLOOKUP(J33,Table1[Atomic symbol],Table1[Element]))</f>
        <v>#NAME?</v>
      </c>
      <c r="K34" s="50"/>
      <c r="L34" s="54" t="e">
        <f ca="1">_xlfn.SINGLE(_xlfn.XLOOKUP(L33,Table1[Atomic symbol],Table1[Element]))</f>
        <v>#NAME?</v>
      </c>
      <c r="M34" s="50"/>
      <c r="N34" s="54" t="e">
        <f ca="1">_xlfn.SINGLE(_xlfn.XLOOKUP(N33,Table1[Atomic symbol],Table1[Element]))</f>
        <v>#NAME?</v>
      </c>
      <c r="O34" s="50"/>
      <c r="P34" s="54" t="e">
        <f ca="1">_xlfn.SINGLE(_xlfn.XLOOKUP(P33,Table1[Atomic symbol],Table1[Element]))</f>
        <v>#NAME?</v>
      </c>
      <c r="Q34" s="50"/>
      <c r="R34" s="54" t="e">
        <f ca="1">_xlfn.SINGLE(_xlfn.XLOOKUP(R33,Table1[Atomic symbol],Table1[Element]))</f>
        <v>#NAME?</v>
      </c>
      <c r="S34" s="50"/>
      <c r="T34" s="47" t="e">
        <f ca="1">_xlfn.SINGLE(_xlfn.XLOOKUP(T33,Table1[Atomic symbol],Table1[Element]))</f>
        <v>#NAME?</v>
      </c>
      <c r="U34" s="55"/>
      <c r="V34" s="47" t="e">
        <f ca="1">_xlfn.SINGLE(_xlfn.XLOOKUP(V33,Table1[Atomic symbol],Table1[Element]))</f>
        <v>#NAME?</v>
      </c>
      <c r="W34" s="55"/>
      <c r="X34" s="47" t="e">
        <f ca="1">_xlfn.SINGLE(_xlfn.XLOOKUP(X33,Table1[Atomic symbol],Table1[Element]))</f>
        <v>#NAME?</v>
      </c>
      <c r="Y34" s="55"/>
      <c r="Z34" s="47" t="e">
        <f ca="1">_xlfn.SINGLE(_xlfn.XLOOKUP(Z33,Table1[Atomic symbol],Table1[Element]))</f>
        <v>#NAME?</v>
      </c>
      <c r="AA34" s="50"/>
      <c r="AB34" s="54" t="e">
        <f ca="1">_xlfn.SINGLE(_xlfn.XLOOKUP(AB33,Table1[Atomic symbol],Table1[Element]))</f>
        <v>#NAME?</v>
      </c>
      <c r="AC34" s="50"/>
      <c r="AD34" s="54" t="e">
        <f ca="1">_xlfn.SINGLE(_xlfn.XLOOKUP(AD33,Table1[Atomic symbol],Table1[Element]))</f>
        <v>#NAME?</v>
      </c>
      <c r="AE34" s="50"/>
      <c r="AF34" s="54" t="e">
        <f ca="1">_xlfn.SINGLE(_xlfn.XLOOKUP(AF33,Table1[Atomic symbol],Table1[Element]))</f>
        <v>#NAME?</v>
      </c>
      <c r="AG34" s="50"/>
      <c r="AH34" s="54" t="e">
        <f ca="1">_xlfn.SINGLE(_xlfn.XLOOKUP(AH33,Table1[Atomic symbol],Table1[Element]))</f>
        <v>#NAME?</v>
      </c>
      <c r="AI34" s="50"/>
      <c r="AJ34" s="54" t="e">
        <f ca="1">_xlfn.SINGLE(_xlfn.XLOOKUP(AJ33,Table1[Atomic symbol],Table1[Element]))</f>
        <v>#NAME?</v>
      </c>
      <c r="AK34" s="50"/>
      <c r="AL34" s="54" t="e">
        <f ca="1">_xlfn.SINGLE(_xlfn.XLOOKUP(AL33,Table1[Atomic symbol],Table1[Element]))</f>
        <v>#NAME?</v>
      </c>
    </row>
    <row r="35" spans="2:38" ht="19.899999999999999" customHeight="1" x14ac:dyDescent="0.35">
      <c r="B35" s="35"/>
      <c r="C35" s="65"/>
      <c r="D35" s="2" t="str" cm="1">
        <f t="array" aca="1" ref="D35" ca="1">IFERROR(_xlfn.FIELDVALUE(_xlfn.XLOOKUP(D33,Table1[Atomic symbol],Table1[Element]),pt_color),"")</f>
        <v/>
      </c>
      <c r="E35" s="50"/>
      <c r="F35" s="59" t="str" cm="1">
        <f t="array" aca="1" ref="F35" ca="1">IFERROR(_xlfn.FIELDVALUE(_xlfn.XLOOKUP(F33,Table1[Atomic symbol],Table1[Element]),pt_color),"")</f>
        <v/>
      </c>
      <c r="G35" s="50"/>
      <c r="H35" s="65"/>
      <c r="I35" s="50"/>
      <c r="J35" s="59" t="str" cm="1">
        <f t="array" aca="1" ref="J35" ca="1">IFERROR(_xlfn.FIELDVALUE(_xlfn.XLOOKUP(J33,Table1[Atomic symbol],Table1[Element]),pt_color),"")</f>
        <v/>
      </c>
      <c r="K35" s="50"/>
      <c r="L35" s="2" t="str" cm="1">
        <f t="array" aca="1" ref="L35" ca="1">IFERROR(_xlfn.FIELDVALUE(_xlfn.XLOOKUP(L33,Table1[Atomic symbol],Table1[Element]),pt_color),"")</f>
        <v/>
      </c>
      <c r="M35" s="50"/>
      <c r="N35" s="2" t="str" cm="1">
        <f t="array" aca="1" ref="N35" ca="1">IFERROR(_xlfn.FIELDVALUE(_xlfn.XLOOKUP(N33,Table1[Atomic symbol],Table1[Element]),pt_color),"")</f>
        <v/>
      </c>
      <c r="O35" s="50"/>
      <c r="P35" s="61" t="str" cm="1">
        <f t="array" aca="1" ref="P35" ca="1">IFERROR(_xlfn.FIELDVALUE(_xlfn.XLOOKUP(P33,Table1[Atomic symbol],Table1[Element]),pt_color),"")</f>
        <v/>
      </c>
      <c r="Q35" s="50"/>
      <c r="R35" s="59" t="str" cm="1">
        <f t="array" aca="1" ref="R35" ca="1">IFERROR(_xlfn.FIELDVALUE(_xlfn.XLOOKUP(R33,Table1[Atomic symbol],Table1[Element]),pt_color),"")</f>
        <v/>
      </c>
      <c r="S35" s="50"/>
      <c r="T35" s="2" t="str" cm="1">
        <f t="array" aca="1" ref="T35" ca="1">IFERROR(_xlfn.FIELDVALUE(_xlfn.XLOOKUP(T33,Table1[Atomic symbol],Table1[Element]),pt_color),"")</f>
        <v/>
      </c>
      <c r="U35" s="55"/>
      <c r="V35" s="2" t="str" cm="1">
        <f t="array" aca="1" ref="V35" ca="1">IFERROR(_xlfn.FIELDVALUE(_xlfn.XLOOKUP(V33,Table1[Atomic symbol],Table1[Element]),pt_color),"")</f>
        <v/>
      </c>
      <c r="W35" s="55"/>
      <c r="X35" s="2" t="str" cm="1">
        <f t="array" aca="1" ref="X35" ca="1">IFERROR(_xlfn.FIELDVALUE(_xlfn.XLOOKUP(X33,Table1[Atomic symbol],Table1[Element]),pt_color),"")</f>
        <v/>
      </c>
      <c r="Y35" s="55"/>
      <c r="Z35" s="2" t="str" cm="1">
        <f t="array" aca="1" ref="Z35" ca="1">IFERROR(_xlfn.FIELDVALUE(_xlfn.XLOOKUP(Z33,Table1[Atomic symbol],Table1[Element]),pt_color),"")</f>
        <v/>
      </c>
      <c r="AA35" s="50"/>
      <c r="AB35" s="58" t="str" cm="1">
        <f t="array" aca="1" ref="AB35" ca="1">IFERROR(_xlfn.FIELDVALUE(_xlfn.XLOOKUP(AB33,Table1[Atomic symbol],Table1[Element]),pt_color),"")</f>
        <v/>
      </c>
      <c r="AC35" s="69"/>
      <c r="AD35" s="59" t="str" cm="1">
        <f t="array" aca="1" ref="AD35" ca="1">IFERROR(_xlfn.FIELDVALUE(_xlfn.XLOOKUP(AD33,Table1[Atomic symbol],Table1[Element]),pt_color),"")</f>
        <v/>
      </c>
      <c r="AE35" s="50"/>
      <c r="AF35" s="59" t="str" cm="1">
        <f t="array" aca="1" ref="AF35" ca="1">IFERROR(_xlfn.FIELDVALUE(_xlfn.XLOOKUP(AF33,Table1[Atomic symbol],Table1[Element]),pt_color),"")</f>
        <v/>
      </c>
      <c r="AG35" s="50"/>
      <c r="AH35" s="59" t="str" cm="1">
        <f t="array" aca="1" ref="AH35" ca="1">IFERROR(_xlfn.FIELDVALUE(_xlfn.XLOOKUP(AH33,Table1[Atomic symbol],Table1[Element]),pt_color),"")</f>
        <v/>
      </c>
      <c r="AI35" s="50"/>
      <c r="AJ35" s="59" t="str" cm="1">
        <f t="array" aca="1" ref="AJ35" ca="1">IFERROR(_xlfn.FIELDVALUE(_xlfn.XLOOKUP(AJ33,Table1[Atomic symbol],Table1[Element]),pt_color),"")</f>
        <v/>
      </c>
      <c r="AK35" s="50"/>
      <c r="AL35" s="2" t="str" cm="1">
        <f t="array" aca="1" ref="AL35" ca="1">IFERROR(_xlfn.FIELDVALUE(_xlfn.XLOOKUP(AL33,Table1[Atomic symbol],Table1[Element]),pt_color),"")</f>
        <v/>
      </c>
    </row>
    <row r="36" spans="2:38" s="21" customFormat="1" ht="7.15" customHeight="1" x14ac:dyDescent="0.35">
      <c r="B36" s="38"/>
      <c r="F36" s="60"/>
      <c r="H36" s="60"/>
      <c r="L36" s="60"/>
      <c r="P36" s="64"/>
      <c r="R36" s="48"/>
      <c r="T36" s="64"/>
      <c r="Z36" s="60"/>
      <c r="AD36" s="60"/>
      <c r="AF36" s="64"/>
      <c r="AH36" s="64"/>
      <c r="AL36" s="60"/>
    </row>
    <row r="37" spans="2:38" ht="19.899999999999999" customHeight="1" x14ac:dyDescent="0.25">
      <c r="B37" s="37"/>
      <c r="C37" s="65"/>
      <c r="D37" s="14">
        <v>87</v>
      </c>
      <c r="E37" s="55"/>
      <c r="F37" s="14">
        <v>88</v>
      </c>
      <c r="G37" s="55"/>
      <c r="H37" s="72"/>
      <c r="I37" s="50"/>
      <c r="J37" s="52">
        <v>104</v>
      </c>
      <c r="K37" s="50"/>
      <c r="L37" s="52">
        <v>105</v>
      </c>
      <c r="M37" s="50"/>
      <c r="N37" s="52">
        <v>106</v>
      </c>
      <c r="O37" s="50"/>
      <c r="P37" s="14">
        <v>107</v>
      </c>
      <c r="Q37" s="50"/>
      <c r="R37" s="14">
        <v>108</v>
      </c>
      <c r="S37" s="50"/>
      <c r="T37" s="49">
        <v>109</v>
      </c>
      <c r="U37" s="55"/>
      <c r="V37" s="14">
        <v>110</v>
      </c>
      <c r="W37" s="55"/>
      <c r="X37" s="14">
        <v>111</v>
      </c>
      <c r="Y37" s="55"/>
      <c r="Z37" s="14">
        <v>112</v>
      </c>
      <c r="AA37" s="50"/>
      <c r="AB37" s="52">
        <v>113</v>
      </c>
      <c r="AC37" s="50"/>
      <c r="AD37" s="52">
        <v>114</v>
      </c>
      <c r="AE37" s="50"/>
      <c r="AF37" s="52">
        <v>115</v>
      </c>
      <c r="AG37" s="50"/>
      <c r="AH37" s="52">
        <v>116</v>
      </c>
      <c r="AI37" s="50"/>
      <c r="AJ37" s="52">
        <v>117</v>
      </c>
      <c r="AK37" s="50"/>
      <c r="AL37" s="52">
        <v>118</v>
      </c>
    </row>
    <row r="38" spans="2:38" ht="31.95" customHeight="1" x14ac:dyDescent="0.25">
      <c r="B38" s="37">
        <v>7</v>
      </c>
      <c r="C38" s="65"/>
      <c r="D38" s="46" t="s">
        <v>93</v>
      </c>
      <c r="E38" s="55"/>
      <c r="F38" s="46" t="s">
        <v>94</v>
      </c>
      <c r="G38" s="55"/>
      <c r="H38" s="65"/>
      <c r="I38" s="50"/>
      <c r="J38" s="53" t="s">
        <v>95</v>
      </c>
      <c r="K38" s="50"/>
      <c r="L38" s="53" t="s">
        <v>96</v>
      </c>
      <c r="M38" s="50"/>
      <c r="N38" s="53" t="s">
        <v>97</v>
      </c>
      <c r="O38" s="50"/>
      <c r="P38" s="46" t="s">
        <v>98</v>
      </c>
      <c r="Q38" s="50"/>
      <c r="R38" s="46" t="s">
        <v>99</v>
      </c>
      <c r="S38" s="50"/>
      <c r="T38" s="70" t="s">
        <v>100</v>
      </c>
      <c r="U38" s="55"/>
      <c r="V38" s="46" t="s">
        <v>101</v>
      </c>
      <c r="W38" s="55"/>
      <c r="X38" s="46" t="s">
        <v>102</v>
      </c>
      <c r="Y38" s="55"/>
      <c r="Z38" s="46" t="s">
        <v>103</v>
      </c>
      <c r="AA38" s="50"/>
      <c r="AB38" s="53" t="s">
        <v>104</v>
      </c>
      <c r="AC38" s="50"/>
      <c r="AD38" s="53" t="s">
        <v>105</v>
      </c>
      <c r="AE38" s="50"/>
      <c r="AF38" s="53" t="s">
        <v>106</v>
      </c>
      <c r="AG38" s="50"/>
      <c r="AH38" s="53" t="s">
        <v>107</v>
      </c>
      <c r="AI38" s="50"/>
      <c r="AJ38" s="53" t="s">
        <v>108</v>
      </c>
      <c r="AK38" s="50"/>
      <c r="AL38" s="53" t="s">
        <v>109</v>
      </c>
    </row>
    <row r="39" spans="2:38" ht="19.899999999999999" customHeight="1" x14ac:dyDescent="0.25">
      <c r="B39" s="37"/>
      <c r="C39" s="65"/>
      <c r="D39" s="47" t="e">
        <f ca="1">_xlfn.SINGLE(_xlfn.XLOOKUP(D38,Table1[Atomic symbol],Table1[Element]))</f>
        <v>#NAME?</v>
      </c>
      <c r="E39" s="55"/>
      <c r="F39" s="47" t="e">
        <f ca="1">_xlfn.SINGLE(_xlfn.XLOOKUP(F38,Table1[Atomic symbol],Table1[Element]))</f>
        <v>#NAME?</v>
      </c>
      <c r="G39" s="55"/>
      <c r="H39" s="65"/>
      <c r="I39" s="50"/>
      <c r="J39" s="54" t="e">
        <f ca="1">_xlfn.SINGLE(_xlfn.XLOOKUP(J38,Table1[Atomic symbol],Table1[Element]))</f>
        <v>#NAME?</v>
      </c>
      <c r="K39" s="50"/>
      <c r="L39" s="54" t="e">
        <f ca="1">_xlfn.SINGLE(_xlfn.XLOOKUP(L38,Table1[Atomic symbol],Table1[Element]))</f>
        <v>#NAME?</v>
      </c>
      <c r="M39" s="50"/>
      <c r="N39" s="54" t="e">
        <f ca="1">_xlfn.SINGLE(_xlfn.XLOOKUP(N38,Table1[Atomic symbol],Table1[Element]))</f>
        <v>#NAME?</v>
      </c>
      <c r="O39" s="50"/>
      <c r="P39" s="47" t="e">
        <f ca="1">_xlfn.SINGLE(_xlfn.XLOOKUP(P38,Table1[Atomic symbol],Table1[Element]))</f>
        <v>#NAME?</v>
      </c>
      <c r="Q39" s="50"/>
      <c r="R39" s="47" t="e">
        <f ca="1">_xlfn.SINGLE(_xlfn.XLOOKUP(R38,Table1[Atomic symbol],Table1[Element]))</f>
        <v>#NAME?</v>
      </c>
      <c r="S39" s="50"/>
      <c r="T39" s="47" t="e">
        <f ca="1">_xlfn.SINGLE(_xlfn.XLOOKUP(T38,Table1[Atomic symbol],Table1[Element]))</f>
        <v>#NAME?</v>
      </c>
      <c r="U39" s="55"/>
      <c r="V39" s="47" t="e">
        <f ca="1">_xlfn.SINGLE(_xlfn.XLOOKUP(V38,Table1[Atomic symbol],Table1[Element]))</f>
        <v>#NAME?</v>
      </c>
      <c r="W39" s="55"/>
      <c r="X39" s="47" t="e">
        <f ca="1">_xlfn.SINGLE(_xlfn.XLOOKUP(X38,Table1[Atomic symbol],Table1[Element]))</f>
        <v>#NAME?</v>
      </c>
      <c r="Y39" s="55"/>
      <c r="Z39" s="47" t="e">
        <f ca="1">_xlfn.SINGLE(_xlfn.XLOOKUP(Z38,Table1[Atomic symbol],Table1[Element]))</f>
        <v>#NAME?</v>
      </c>
      <c r="AA39" s="50"/>
      <c r="AB39" s="54" t="e">
        <f ca="1">_xlfn.SINGLE(_xlfn.XLOOKUP(AB38,Table1[Atomic symbol],Table1[Element]))</f>
        <v>#NAME?</v>
      </c>
      <c r="AC39" s="50"/>
      <c r="AD39" s="54" t="e">
        <f ca="1">_xlfn.SINGLE(_xlfn.XLOOKUP(AD38,Table1[Atomic symbol],Table1[Element]))</f>
        <v>#NAME?</v>
      </c>
      <c r="AE39" s="50"/>
      <c r="AF39" s="54" t="e">
        <f ca="1">_xlfn.SINGLE(_xlfn.XLOOKUP(AF38,Table1[Atomic symbol],Table1[Element]))</f>
        <v>#NAME?</v>
      </c>
      <c r="AG39" s="50"/>
      <c r="AH39" s="54" t="e">
        <f ca="1">_xlfn.SINGLE(_xlfn.XLOOKUP(AH38,Table1[Atomic symbol],Table1[Element]))</f>
        <v>#NAME?</v>
      </c>
      <c r="AI39" s="50"/>
      <c r="AJ39" s="54" t="e">
        <f ca="1">_xlfn.SINGLE(_xlfn.XLOOKUP(AJ38,Table1[Atomic symbol],Table1[Element]))</f>
        <v>#NAME?</v>
      </c>
      <c r="AK39" s="50"/>
      <c r="AL39" s="54" t="e">
        <f ca="1">_xlfn.SINGLE(_xlfn.XLOOKUP(AL38,Table1[Atomic symbol],Table1[Element]))</f>
        <v>#NAME?</v>
      </c>
    </row>
    <row r="40" spans="2:38" ht="19.899999999999999" customHeight="1" x14ac:dyDescent="0.35">
      <c r="B40" s="35"/>
      <c r="C40" s="65"/>
      <c r="D40" s="2" t="str" cm="1">
        <f t="array" aca="1" ref="D40" ca="1">IFERROR(_xlfn.FIELDVALUE(_xlfn.XLOOKUP(D38,Table1[Atomic symbol],Table1[Element]),pt_color),"")</f>
        <v/>
      </c>
      <c r="E40" s="55"/>
      <c r="F40" s="2" t="str" cm="1">
        <f t="array" aca="1" ref="F40" ca="1">IFERROR(_xlfn.FIELDVALUE(_xlfn.XLOOKUP(F38,Table1[Atomic symbol],Table1[Element]),pt_color),"")</f>
        <v/>
      </c>
      <c r="G40" s="55"/>
      <c r="H40" s="73"/>
      <c r="I40" s="50"/>
      <c r="J40" s="61" t="str" cm="1">
        <f t="array" aca="1" ref="J40" ca="1">IFERROR(_xlfn.FIELDVALUE(_xlfn.XLOOKUP(J38,Table1[Atomic symbol],Table1[Element]),pt_color),"")</f>
        <v/>
      </c>
      <c r="K40" s="50"/>
      <c r="L40" s="59" t="str" cm="1">
        <f t="array" aca="1" ref="L40" ca="1">IFERROR(_xlfn.FIELDVALUE(_xlfn.XLOOKUP(L38,Table1[Atomic symbol],Table1[Element]),pt_color),"")</f>
        <v/>
      </c>
      <c r="M40" s="50"/>
      <c r="N40" s="2" t="str" cm="1">
        <f t="array" aca="1" ref="N40" ca="1">IFERROR(_xlfn.FIELDVALUE(_xlfn.XLOOKUP(N38,Table1[Atomic symbol],Table1[Element]),pt_color),"")</f>
        <v/>
      </c>
      <c r="O40" s="50"/>
      <c r="P40" s="2" t="str" cm="1">
        <f t="array" aca="1" ref="P40" ca="1">IFERROR(_xlfn.FIELDVALUE(_xlfn.XLOOKUP(P38,Table1[Atomic symbol],Table1[Element]),pt_color),"")</f>
        <v/>
      </c>
      <c r="Q40" s="50"/>
      <c r="R40" s="2" t="str" cm="1">
        <f t="array" aca="1" ref="R40" ca="1">IFERROR(_xlfn.FIELDVALUE(_xlfn.XLOOKUP(R38,Table1[Atomic symbol],Table1[Element]),pt_color),"")</f>
        <v/>
      </c>
      <c r="S40" s="50"/>
      <c r="T40" s="2" t="str" cm="1">
        <f t="array" aca="1" ref="T40" ca="1">IFERROR(_xlfn.FIELDVALUE(_xlfn.XLOOKUP(T38,Table1[Atomic symbol],Table1[Element]),pt_color),"")</f>
        <v/>
      </c>
      <c r="U40" s="55"/>
      <c r="V40" s="2" t="str" cm="1">
        <f t="array" aca="1" ref="V40" ca="1">IFERROR(_xlfn.FIELDVALUE(_xlfn.XLOOKUP(V38,Table1[Atomic symbol],Table1[Element]),pt_color),"")</f>
        <v/>
      </c>
      <c r="W40" s="55"/>
      <c r="X40" s="2" t="str" cm="1">
        <f t="array" aca="1" ref="X40" ca="1">IFERROR(_xlfn.FIELDVALUE(_xlfn.XLOOKUP(X38,Table1[Atomic symbol],Table1[Element]),pt_color),"")</f>
        <v/>
      </c>
      <c r="Y40" s="55"/>
      <c r="Z40" s="71" t="str" cm="1">
        <f t="array" aca="1" ref="Z40" ca="1">IFERROR(_xlfn.FIELDVALUE(_xlfn.XLOOKUP(Z38,Table1[Atomic symbol],Table1[Element]),pt_color),"")</f>
        <v/>
      </c>
      <c r="AA40" s="55"/>
      <c r="AB40" s="61" t="str" cm="1">
        <f t="array" aca="1" ref="AB40" ca="1">IFERROR(_xlfn.FIELDVALUE(_xlfn.XLOOKUP(AB38,Table1[Atomic symbol],Table1[Element]),pt_color),"")</f>
        <v/>
      </c>
      <c r="AC40" s="50"/>
      <c r="AD40" s="61" t="str" cm="1">
        <f t="array" aca="1" ref="AD40" ca="1">IFERROR(_xlfn.FIELDVALUE(_xlfn.XLOOKUP(AD38,Table1[Atomic symbol],Table1[Element]),pt_color),"")</f>
        <v/>
      </c>
      <c r="AE40" s="50"/>
      <c r="AF40" s="61" t="str" cm="1">
        <f t="array" aca="1" ref="AF40" ca="1">IFERROR(_xlfn.FIELDVALUE(_xlfn.XLOOKUP(AF38,Table1[Atomic symbol],Table1[Element]),pt_color),"")</f>
        <v/>
      </c>
      <c r="AG40" s="50"/>
      <c r="AH40" s="61" t="str" cm="1">
        <f t="array" aca="1" ref="AH40" ca="1">IFERROR(_xlfn.FIELDVALUE(_xlfn.XLOOKUP(AH38,Table1[Atomic symbol],Table1[Element]),pt_color),"")</f>
        <v/>
      </c>
      <c r="AJ40" s="2" t="str" cm="1">
        <f t="array" aca="1" ref="AJ40" ca="1">IFERROR(_xlfn.FIELDVALUE(_xlfn.XLOOKUP(AJ38,Table1[Atomic symbol],Table1[Element]),pt_color),"")</f>
        <v/>
      </c>
      <c r="AK40" s="50"/>
      <c r="AL40" s="61" t="str" cm="1">
        <f t="array" aca="1" ref="AL40" ca="1">IFERROR(_xlfn.FIELDVALUE(_xlfn.XLOOKUP(AL38,Table1[Atomic symbol],Table1[Element]),pt_color),"")</f>
        <v/>
      </c>
    </row>
    <row r="41" spans="2:38" s="21" customFormat="1" ht="31.95" customHeight="1" x14ac:dyDescent="0.35">
      <c r="B41" s="38"/>
      <c r="J41" s="64"/>
      <c r="P41" s="60"/>
      <c r="T41" s="64"/>
      <c r="V41" s="64"/>
      <c r="Z41" s="64"/>
      <c r="AB41" s="64"/>
      <c r="AD41" s="60"/>
      <c r="AF41" s="64"/>
      <c r="AH41" s="64"/>
      <c r="AL41" s="64"/>
    </row>
    <row r="42" spans="2:38" ht="19.899999999999999" customHeight="1" x14ac:dyDescent="0.25">
      <c r="B42" s="37"/>
      <c r="D42" s="24"/>
      <c r="F42" s="24"/>
      <c r="I42" s="50"/>
      <c r="J42" s="14">
        <v>57</v>
      </c>
      <c r="K42" s="50"/>
      <c r="L42" s="14">
        <v>58</v>
      </c>
      <c r="M42" s="50"/>
      <c r="N42" s="52">
        <v>59</v>
      </c>
      <c r="O42" s="50"/>
      <c r="P42" s="52">
        <v>60</v>
      </c>
      <c r="Q42" s="50"/>
      <c r="R42" s="52">
        <v>61</v>
      </c>
      <c r="S42" s="50"/>
      <c r="T42" s="14">
        <v>62</v>
      </c>
      <c r="U42" s="55"/>
      <c r="V42" s="14">
        <v>63</v>
      </c>
      <c r="W42" s="55"/>
      <c r="X42" s="14">
        <v>64</v>
      </c>
      <c r="Y42" s="55"/>
      <c r="Z42" s="14">
        <v>65</v>
      </c>
      <c r="AA42" s="50"/>
      <c r="AB42" s="14">
        <v>66</v>
      </c>
      <c r="AC42" s="55"/>
      <c r="AD42" s="14">
        <v>67</v>
      </c>
      <c r="AE42" s="55"/>
      <c r="AF42" s="14">
        <v>68</v>
      </c>
      <c r="AG42" s="55"/>
      <c r="AH42" s="14">
        <v>69</v>
      </c>
      <c r="AI42" s="55"/>
      <c r="AJ42" s="14">
        <v>70</v>
      </c>
      <c r="AK42" s="55"/>
      <c r="AL42" s="14">
        <v>71</v>
      </c>
    </row>
    <row r="43" spans="2:38" ht="31.95" customHeight="1" x14ac:dyDescent="0.3">
      <c r="B43" s="37"/>
      <c r="D43" s="25"/>
      <c r="F43" s="148" t="s">
        <v>110</v>
      </c>
      <c r="I43" s="50"/>
      <c r="J43" s="46" t="s">
        <v>111</v>
      </c>
      <c r="K43" s="50"/>
      <c r="L43" s="46" t="s">
        <v>112</v>
      </c>
      <c r="M43" s="50"/>
      <c r="N43" s="53" t="s">
        <v>113</v>
      </c>
      <c r="O43" s="50"/>
      <c r="P43" s="53" t="s">
        <v>114</v>
      </c>
      <c r="Q43" s="50"/>
      <c r="R43" s="53" t="s">
        <v>115</v>
      </c>
      <c r="S43" s="50"/>
      <c r="T43" s="46" t="s">
        <v>116</v>
      </c>
      <c r="U43" s="55"/>
      <c r="V43" s="46" t="s">
        <v>117</v>
      </c>
      <c r="W43" s="55"/>
      <c r="X43" s="46" t="s">
        <v>118</v>
      </c>
      <c r="Y43" s="55"/>
      <c r="Z43" s="46" t="s">
        <v>119</v>
      </c>
      <c r="AA43" s="50"/>
      <c r="AB43" s="46" t="s">
        <v>120</v>
      </c>
      <c r="AC43" s="55"/>
      <c r="AD43" s="46" t="s">
        <v>121</v>
      </c>
      <c r="AE43" s="55"/>
      <c r="AF43" s="46" t="s">
        <v>122</v>
      </c>
      <c r="AG43" s="55"/>
      <c r="AH43" s="46" t="s">
        <v>123</v>
      </c>
      <c r="AI43" s="55"/>
      <c r="AJ43" s="46" t="s">
        <v>124</v>
      </c>
      <c r="AK43" s="55"/>
      <c r="AL43" s="46" t="s">
        <v>125</v>
      </c>
    </row>
    <row r="44" spans="2:38" ht="19.899999999999999" customHeight="1" x14ac:dyDescent="0.25">
      <c r="B44" s="37"/>
      <c r="D44" s="29"/>
      <c r="F44" s="29"/>
      <c r="I44" s="50"/>
      <c r="J44" s="47" t="e">
        <f ca="1">_xlfn.SINGLE(_xlfn.XLOOKUP(J43,Table1[Atomic symbol],Table1[Element]))</f>
        <v>#NAME?</v>
      </c>
      <c r="K44" s="50"/>
      <c r="L44" s="47" t="e">
        <f ca="1">_xlfn.SINGLE(_xlfn.XLOOKUP(L43,Table1[Atomic symbol],Table1[Element]))</f>
        <v>#NAME?</v>
      </c>
      <c r="M44" s="50"/>
      <c r="N44" s="54" t="e">
        <f ca="1">_xlfn.SINGLE(_xlfn.XLOOKUP(N43,Table1[Atomic symbol],Table1[Element]))</f>
        <v>#NAME?</v>
      </c>
      <c r="O44" s="50"/>
      <c r="P44" s="54" t="e">
        <f ca="1">_xlfn.SINGLE(_xlfn.XLOOKUP(P43,Table1[Atomic symbol],Table1[Element]))</f>
        <v>#NAME?</v>
      </c>
      <c r="Q44" s="50"/>
      <c r="R44" s="54" t="e">
        <f ca="1">_xlfn.SINGLE(_xlfn.XLOOKUP(R43,Table1[Atomic symbol],Table1[Element]))</f>
        <v>#NAME?</v>
      </c>
      <c r="S44" s="50"/>
      <c r="T44" s="47" t="e">
        <f ca="1">_xlfn.SINGLE(_xlfn.XLOOKUP(T43,Table1[Atomic symbol],Table1[Element]))</f>
        <v>#NAME?</v>
      </c>
      <c r="U44" s="55"/>
      <c r="V44" s="47" t="e">
        <f ca="1">_xlfn.SINGLE(_xlfn.XLOOKUP(V43,Table1[Atomic symbol],Table1[Element]))</f>
        <v>#NAME?</v>
      </c>
      <c r="W44" s="55"/>
      <c r="X44" s="47" t="e">
        <f ca="1">_xlfn.SINGLE(_xlfn.XLOOKUP(X43,Table1[Atomic symbol],Table1[Element]))</f>
        <v>#NAME?</v>
      </c>
      <c r="Y44" s="55"/>
      <c r="Z44" s="47" t="e">
        <f ca="1">_xlfn.SINGLE(_xlfn.XLOOKUP(Z43,Table1[Atomic symbol],Table1[Element]))</f>
        <v>#NAME?</v>
      </c>
      <c r="AA44" s="50"/>
      <c r="AB44" s="47" t="e">
        <f ca="1">_xlfn.SINGLE(_xlfn.XLOOKUP(AB43,Table1[Atomic symbol],Table1[Element]))</f>
        <v>#NAME?</v>
      </c>
      <c r="AC44" s="55"/>
      <c r="AD44" s="47" t="e">
        <f ca="1">_xlfn.SINGLE(_xlfn.XLOOKUP(AD43,Table1[Atomic symbol],Table1[Element]))</f>
        <v>#NAME?</v>
      </c>
      <c r="AE44" s="55"/>
      <c r="AF44" s="47" t="e">
        <f ca="1">_xlfn.SINGLE(_xlfn.XLOOKUP(AF43,Table1[Atomic symbol],Table1[Element]))</f>
        <v>#NAME?</v>
      </c>
      <c r="AG44" s="55"/>
      <c r="AH44" s="47" t="e">
        <f ca="1">_xlfn.SINGLE(_xlfn.XLOOKUP(AH43,Table1[Atomic symbol],Table1[Element]))</f>
        <v>#NAME?</v>
      </c>
      <c r="AI44" s="55"/>
      <c r="AJ44" s="47" t="e">
        <f ca="1">_xlfn.SINGLE(_xlfn.XLOOKUP(AJ43,Table1[Atomic symbol],Table1[Element]))</f>
        <v>#NAME?</v>
      </c>
      <c r="AK44" s="55"/>
      <c r="AL44" s="47" t="e">
        <f ca="1">_xlfn.SINGLE(_xlfn.XLOOKUP(AL43,Table1[Atomic symbol],Table1[Element]))</f>
        <v>#NAME?</v>
      </c>
    </row>
    <row r="45" spans="2:38" ht="19.899999999999999" customHeight="1" x14ac:dyDescent="0.25">
      <c r="B45" s="37"/>
      <c r="D45" s="30"/>
      <c r="F45" s="29"/>
      <c r="I45" s="50"/>
      <c r="J45" s="74" t="str" cm="1">
        <f t="array" aca="1" ref="J45" ca="1">IFERROR(_xlfn.FIELDVALUE(_xlfn.XLOOKUP(J43,Table1[Atomic symbol],Table1[Element]),pt_color),"")</f>
        <v/>
      </c>
      <c r="K45" s="55"/>
      <c r="L45" s="2" t="str" cm="1">
        <f t="array" aca="1" ref="L45" ca="1">IFERROR(_xlfn.FIELDVALUE(_xlfn.XLOOKUP(L43,Table1[Atomic symbol],Table1[Element]),pt_color),"")</f>
        <v/>
      </c>
      <c r="M45" s="50"/>
      <c r="N45" s="2" t="str" cm="1">
        <f t="array" aca="1" ref="N45" ca="1">IFERROR(_xlfn.FIELDVALUE(_xlfn.XLOOKUP(N43,Table1[Atomic symbol],Table1[Element]),pt_color),"")</f>
        <v/>
      </c>
      <c r="O45" s="50"/>
      <c r="P45" s="59" t="str" cm="1">
        <f t="array" aca="1" ref="P45" ca="1">IFERROR(_xlfn.FIELDVALUE(_xlfn.XLOOKUP(P43,Table1[Atomic symbol],Table1[Element]),pt_color),"")</f>
        <v/>
      </c>
      <c r="Q45" s="50"/>
      <c r="R45" s="2" t="str" cm="1">
        <f t="array" aca="1" ref="R45" ca="1">IFERROR(_xlfn.FIELDVALUE(_xlfn.XLOOKUP(R43,Table1[Atomic symbol],Table1[Element]),pt_color),"")</f>
        <v/>
      </c>
      <c r="S45" s="50"/>
      <c r="T45" s="2" t="str" cm="1">
        <f t="array" aca="1" ref="T45" ca="1">IFERROR(_xlfn.FIELDVALUE(_xlfn.XLOOKUP(T43,Table1[Atomic symbol],Table1[Element]),pt_color),"")</f>
        <v/>
      </c>
      <c r="U45" s="55"/>
      <c r="V45" s="2" t="str" cm="1">
        <f t="array" aca="1" ref="V45" ca="1">IFERROR(_xlfn.FIELDVALUE(_xlfn.XLOOKUP(V43,Table1[Atomic symbol],Table1[Element]),pt_color),"")</f>
        <v/>
      </c>
      <c r="W45" s="55"/>
      <c r="X45" s="2" t="str" cm="1">
        <f t="array" aca="1" ref="X45" ca="1">IFERROR(_xlfn.FIELDVALUE(_xlfn.XLOOKUP(X43,Table1[Atomic symbol],Table1[Element]),pt_color),"")</f>
        <v/>
      </c>
      <c r="Y45" s="55"/>
      <c r="Z45" s="2" t="str" cm="1">
        <f t="array" aca="1" ref="Z45" ca="1">IFERROR(_xlfn.FIELDVALUE(_xlfn.XLOOKUP(Z43,Table1[Atomic symbol],Table1[Element]),pt_color),"")</f>
        <v/>
      </c>
      <c r="AA45" s="50"/>
      <c r="AB45" s="2" t="str" cm="1">
        <f t="array" aca="1" ref="AB45" ca="1">IFERROR(_xlfn.FIELDVALUE(_xlfn.XLOOKUP(AB43,Table1[Atomic symbol],Table1[Element]),pt_color),"")</f>
        <v/>
      </c>
      <c r="AC45" s="55"/>
      <c r="AD45" s="2" t="str" cm="1">
        <f t="array" aca="1" ref="AD45" ca="1">IFERROR(_xlfn.FIELDVALUE(_xlfn.XLOOKUP(AD43,Table1[Atomic symbol],Table1[Element]),pt_color),"")</f>
        <v/>
      </c>
      <c r="AE45" s="55"/>
      <c r="AF45" s="2" t="str" cm="1">
        <f t="array" aca="1" ref="AF45" ca="1">IFERROR(_xlfn.FIELDVALUE(_xlfn.XLOOKUP(AF43,Table1[Atomic symbol],Table1[Element]),pt_color),"")</f>
        <v/>
      </c>
      <c r="AG45" s="55"/>
      <c r="AH45" s="2" t="str" cm="1">
        <f t="array" aca="1" ref="AH45" ca="1">IFERROR(_xlfn.FIELDVALUE(_xlfn.XLOOKUP(AH43,Table1[Atomic symbol],Table1[Element]),pt_color),"")</f>
        <v/>
      </c>
      <c r="AI45" s="55"/>
      <c r="AJ45" s="2" t="str" cm="1">
        <f t="array" aca="1" ref="AJ45" ca="1">IFERROR(_xlfn.FIELDVALUE(_xlfn.XLOOKUP(AJ43,Table1[Atomic symbol],Table1[Element]),pt_color),"")</f>
        <v/>
      </c>
      <c r="AK45" s="55"/>
      <c r="AL45" s="2" t="str" cm="1">
        <f t="array" aca="1" ref="AL45" ca="1">IFERROR(_xlfn.FIELDVALUE(_xlfn.XLOOKUP(AL43,Table1[Atomic symbol],Table1[Element]),pt_color),"")</f>
        <v/>
      </c>
    </row>
    <row r="46" spans="2:38" s="21" customFormat="1" ht="8" customHeight="1" x14ac:dyDescent="0.35">
      <c r="B46" s="38"/>
      <c r="J46" s="60"/>
      <c r="T46" s="64"/>
      <c r="AB46" s="64"/>
      <c r="AD46" s="64"/>
    </row>
    <row r="47" spans="2:38" ht="19.899999999999999" customHeight="1" x14ac:dyDescent="0.25">
      <c r="B47" s="37"/>
      <c r="D47" s="24"/>
      <c r="F47" s="24"/>
      <c r="I47" s="50"/>
      <c r="J47" s="14">
        <v>89</v>
      </c>
      <c r="K47" s="50"/>
      <c r="L47" s="14">
        <v>90</v>
      </c>
      <c r="M47" s="50"/>
      <c r="N47" s="52">
        <v>91</v>
      </c>
      <c r="O47" s="50"/>
      <c r="P47" s="14">
        <v>92</v>
      </c>
      <c r="Q47" s="55"/>
      <c r="R47" s="14">
        <v>93</v>
      </c>
      <c r="S47" s="50"/>
      <c r="T47" s="14">
        <v>94</v>
      </c>
      <c r="U47" s="50"/>
      <c r="V47" s="52">
        <v>95</v>
      </c>
      <c r="W47" s="50"/>
      <c r="X47" s="52">
        <v>96</v>
      </c>
      <c r="Y47" s="50"/>
      <c r="Z47" s="52">
        <v>97</v>
      </c>
      <c r="AA47" s="55"/>
      <c r="AB47" s="14">
        <v>98</v>
      </c>
      <c r="AC47" s="55"/>
      <c r="AD47" s="14">
        <v>99</v>
      </c>
      <c r="AE47" s="55"/>
      <c r="AF47" s="14">
        <v>100</v>
      </c>
      <c r="AG47" s="55"/>
      <c r="AH47" s="14">
        <v>101</v>
      </c>
      <c r="AI47" s="55"/>
      <c r="AJ47" s="14">
        <v>102</v>
      </c>
      <c r="AK47" s="55"/>
      <c r="AL47" s="14">
        <v>103</v>
      </c>
    </row>
    <row r="48" spans="2:38" ht="31.95" customHeight="1" x14ac:dyDescent="0.3">
      <c r="B48" s="37"/>
      <c r="D48" s="25"/>
      <c r="F48" s="148" t="s">
        <v>126</v>
      </c>
      <c r="I48" s="50"/>
      <c r="J48" s="46" t="s">
        <v>127</v>
      </c>
      <c r="K48" s="50"/>
      <c r="L48" s="46" t="s">
        <v>128</v>
      </c>
      <c r="M48" s="50"/>
      <c r="N48" s="53" t="s">
        <v>129</v>
      </c>
      <c r="O48" s="50"/>
      <c r="P48" s="46" t="s">
        <v>130</v>
      </c>
      <c r="Q48" s="55"/>
      <c r="R48" s="46" t="s">
        <v>131</v>
      </c>
      <c r="S48" s="50"/>
      <c r="T48" s="46" t="s">
        <v>132</v>
      </c>
      <c r="U48" s="50"/>
      <c r="V48" s="53" t="s">
        <v>133</v>
      </c>
      <c r="W48" s="50"/>
      <c r="X48" s="53" t="s">
        <v>134</v>
      </c>
      <c r="Y48" s="50"/>
      <c r="Z48" s="70" t="s">
        <v>135</v>
      </c>
      <c r="AA48" s="55"/>
      <c r="AB48" s="46" t="s">
        <v>136</v>
      </c>
      <c r="AC48" s="55"/>
      <c r="AD48" s="46" t="s">
        <v>137</v>
      </c>
      <c r="AE48" s="55"/>
      <c r="AF48" s="46" t="s">
        <v>138</v>
      </c>
      <c r="AG48" s="55"/>
      <c r="AH48" s="46" t="s">
        <v>139</v>
      </c>
      <c r="AI48" s="55"/>
      <c r="AJ48" s="46" t="s">
        <v>140</v>
      </c>
      <c r="AK48" s="55"/>
      <c r="AL48" s="46" t="s">
        <v>141</v>
      </c>
    </row>
    <row r="49" spans="2:38" ht="19.899999999999999" customHeight="1" x14ac:dyDescent="0.25">
      <c r="B49" s="37"/>
      <c r="D49" s="29"/>
      <c r="F49" s="29"/>
      <c r="I49" s="50"/>
      <c r="J49" s="47" t="e">
        <f ca="1">_xlfn.SINGLE(_xlfn.XLOOKUP(J48,Table1[Atomic symbol],Table1[Element]))</f>
        <v>#NAME?</v>
      </c>
      <c r="K49" s="50"/>
      <c r="L49" s="47" t="e">
        <f ca="1">_xlfn.SINGLE(_xlfn.XLOOKUP(L48,Table1[Atomic symbol],Table1[Element]))</f>
        <v>#NAME?</v>
      </c>
      <c r="M49" s="50"/>
      <c r="N49" s="54" t="e">
        <f ca="1">_xlfn.SINGLE(_xlfn.XLOOKUP(N48,Table1[Atomic symbol],Table1[Element]))</f>
        <v>#NAME?</v>
      </c>
      <c r="O49" s="50"/>
      <c r="P49" s="47" t="e">
        <f ca="1">_xlfn.SINGLE(_xlfn.XLOOKUP(P48,Table1[Atomic symbol],Table1[Element]))</f>
        <v>#NAME?</v>
      </c>
      <c r="Q49" s="55"/>
      <c r="R49" s="47" t="e">
        <f ca="1">_xlfn.SINGLE(_xlfn.XLOOKUP(R48,Table1[Atomic symbol],Table1[Element]))</f>
        <v>#NAME?</v>
      </c>
      <c r="S49" s="50"/>
      <c r="T49" s="47" t="e">
        <f ca="1">_xlfn.SINGLE(_xlfn.XLOOKUP(T48,Table1[Atomic symbol],Table1[Element]))</f>
        <v>#NAME?</v>
      </c>
      <c r="U49" s="50"/>
      <c r="V49" s="54" t="e">
        <f ca="1">_xlfn.SINGLE(_xlfn.XLOOKUP(V48,Table1[Atomic symbol],Table1[Element]))</f>
        <v>#NAME?</v>
      </c>
      <c r="W49" s="50"/>
      <c r="X49" s="54" t="e">
        <f ca="1">_xlfn.SINGLE(_xlfn.XLOOKUP(X48,Table1[Atomic symbol],Table1[Element]))</f>
        <v>#NAME?</v>
      </c>
      <c r="Y49" s="50"/>
      <c r="Z49" s="54" t="e">
        <f ca="1">_xlfn.SINGLE(_xlfn.XLOOKUP(Z48,Table1[Atomic symbol],Table1[Element]))</f>
        <v>#NAME?</v>
      </c>
      <c r="AA49" s="50"/>
      <c r="AB49" s="47" t="e">
        <f ca="1">_xlfn.SINGLE(_xlfn.XLOOKUP(AB48,Table1[Atomic symbol],Table1[Element]))</f>
        <v>#NAME?</v>
      </c>
      <c r="AC49" s="55"/>
      <c r="AD49" s="47" t="e">
        <f ca="1">_xlfn.SINGLE(_xlfn.XLOOKUP(AD48,Table1[Atomic symbol],Table1[Element]))</f>
        <v>#NAME?</v>
      </c>
      <c r="AE49" s="55"/>
      <c r="AF49" s="47" t="e">
        <f ca="1">_xlfn.SINGLE(_xlfn.XLOOKUP(AF48,Table1[Atomic symbol],Table1[Element]))</f>
        <v>#NAME?</v>
      </c>
      <c r="AG49" s="55"/>
      <c r="AH49" s="47" t="e">
        <f ca="1">_xlfn.SINGLE(_xlfn.XLOOKUP(AH48,Table1[Atomic symbol],Table1[Element]))</f>
        <v>#NAME?</v>
      </c>
      <c r="AI49" s="55"/>
      <c r="AJ49" s="47" t="e">
        <f ca="1">_xlfn.SINGLE(_xlfn.XLOOKUP(AJ48,Table1[Atomic symbol],Table1[Element]))</f>
        <v>#NAME?</v>
      </c>
      <c r="AK49" s="55"/>
      <c r="AL49" s="47" t="e">
        <f ca="1">_xlfn.SINGLE(_xlfn.XLOOKUP(AL48,Table1[Atomic symbol],Table1[Element]))</f>
        <v>#NAME?</v>
      </c>
    </row>
    <row r="50" spans="2:38" ht="19.899999999999999" customHeight="1" x14ac:dyDescent="0.35">
      <c r="B50" s="35"/>
      <c r="D50" s="31"/>
      <c r="F50" s="31"/>
      <c r="I50" s="50"/>
      <c r="J50" s="2" t="str" cm="1">
        <f t="array" aca="1" ref="J50" ca="1">IFERROR(_xlfn.FIELDVALUE(_xlfn.XLOOKUP(J48,Table1[Atomic symbol],Table1[Element]),pt_color),"")</f>
        <v/>
      </c>
      <c r="K50" s="50"/>
      <c r="L50" s="2" t="str" cm="1">
        <f t="array" aca="1" ref="L50" ca="1">IFERROR(_xlfn.FIELDVALUE(_xlfn.XLOOKUP(L48,Table1[Atomic symbol],Table1[Element]),pt_color),"")</f>
        <v/>
      </c>
      <c r="M50" s="50"/>
      <c r="N50" s="2" t="str" cm="1">
        <f t="array" aca="1" ref="N50" ca="1">IFERROR(_xlfn.FIELDVALUE(_xlfn.XLOOKUP(N48,Table1[Atomic symbol],Table1[Element]),pt_color),"")</f>
        <v/>
      </c>
      <c r="O50" s="50"/>
      <c r="P50" s="2" t="str" cm="1">
        <f t="array" aca="1" ref="P50" ca="1">IFERROR(_xlfn.FIELDVALUE(_xlfn.XLOOKUP(P48,Table1[Atomic symbol],Table1[Element]),pt_color),"")</f>
        <v/>
      </c>
      <c r="Q50" s="55"/>
      <c r="R50" s="2" t="str" cm="1">
        <f t="array" aca="1" ref="R50" ca="1">IFERROR(_xlfn.FIELDVALUE(_xlfn.XLOOKUP(R48,Table1[Atomic symbol],Table1[Element]),pt_color),"")</f>
        <v/>
      </c>
      <c r="S50" s="50"/>
      <c r="T50" s="2" t="str" cm="1">
        <f t="array" aca="1" ref="T50" ca="1">IFERROR(_xlfn.FIELDVALUE(_xlfn.XLOOKUP(T48,Table1[Atomic symbol],Table1[Element]),pt_color),"")</f>
        <v/>
      </c>
      <c r="U50" s="50"/>
      <c r="V50" s="2" t="str" cm="1">
        <f t="array" aca="1" ref="V50" ca="1">IFERROR(_xlfn.FIELDVALUE(_xlfn.XLOOKUP(V48,Table1[Atomic symbol],Table1[Element]),pt_color),"")</f>
        <v/>
      </c>
      <c r="W50" s="50"/>
      <c r="X50" s="59" t="str" cm="1">
        <f t="array" aca="1" ref="X50" ca="1">IFERROR(_xlfn.FIELDVALUE(_xlfn.XLOOKUP(X48,Table1[Atomic symbol],Table1[Element]),pt_color),"")</f>
        <v/>
      </c>
      <c r="Y50" s="50"/>
      <c r="Z50" s="2" t="str" cm="1">
        <f t="array" aca="1" ref="Z50" ca="1">IFERROR(_xlfn.FIELDVALUE(_xlfn.XLOOKUP(Z48,Table1[Atomic symbol],Table1[Element]),pt_color),"")</f>
        <v/>
      </c>
      <c r="AA50" s="50"/>
      <c r="AB50" s="2" t="str" cm="1">
        <f t="array" aca="1" ref="AB50" ca="1">IFERROR(_xlfn.FIELDVALUE(_xlfn.XLOOKUP(AB48,Table1[Atomic symbol],Table1[Element]),pt_color),"")</f>
        <v/>
      </c>
      <c r="AC50" s="55"/>
      <c r="AD50" s="2" t="str" cm="1">
        <f t="array" aca="1" ref="AD50" ca="1">IFERROR(_xlfn.FIELDVALUE(_xlfn.XLOOKUP(AD48,Table1[Atomic symbol],Table1[Element]),pt_color),"")</f>
        <v/>
      </c>
      <c r="AE50" s="55"/>
      <c r="AF50" s="2" t="str" cm="1">
        <f t="array" aca="1" ref="AF50" ca="1">IFERROR(_xlfn.FIELDVALUE(_xlfn.XLOOKUP(AF48,Table1[Atomic symbol],Table1[Element]),pt_color),"")</f>
        <v/>
      </c>
      <c r="AG50" s="55"/>
      <c r="AH50" s="2" t="str" cm="1">
        <f t="array" aca="1" ref="AH50" ca="1">IFERROR(_xlfn.FIELDVALUE(_xlfn.XLOOKUP(AH48,Table1[Atomic symbol],Table1[Element]),pt_color),"")</f>
        <v/>
      </c>
      <c r="AI50" s="55"/>
      <c r="AJ50" s="2" t="str" cm="1">
        <f t="array" aca="1" ref="AJ50" ca="1">IFERROR(_xlfn.FIELDVALUE(_xlfn.XLOOKUP(AJ48,Table1[Atomic symbol],Table1[Element]),pt_color),"")</f>
        <v/>
      </c>
      <c r="AK50" s="55"/>
      <c r="AL50" s="2" t="str" cm="1">
        <f t="array" aca="1" ref="AL50" ca="1">IFERROR(_xlfn.FIELDVALUE(_xlfn.XLOOKUP(AL48,Table1[Atomic symbol],Table1[Element]),pt_color),"")</f>
        <v/>
      </c>
    </row>
    <row r="51" spans="2:38" s="21" customFormat="1" ht="31.25" customHeight="1" x14ac:dyDescent="0.35">
      <c r="B51" s="38"/>
      <c r="R51" s="64"/>
    </row>
    <row r="52" spans="2:38" x14ac:dyDescent="0.35">
      <c r="B52" s="35"/>
    </row>
  </sheetData>
  <sheetProtection sheet="1" objects="1" scenarios="1"/>
  <mergeCells count="2">
    <mergeCell ref="J13:N13"/>
    <mergeCell ref="T13:X13"/>
  </mergeCells>
  <conditionalFormatting sqref="A10:I10 A15:XFD15 A20:XFD20 A25:XFD25 A30:XFD30 A35:XFD35 A40:XFD40 A45:XFD45 A50:XFD50 K10:S10 U10:XFD10">
    <cfRule type="colorScale" priority="5">
      <colorScale>
        <cfvo type="min"/>
        <cfvo type="percentile" val="50"/>
        <cfvo type="max"/>
        <color theme="5"/>
        <color theme="7" tint="0.59999389629810485"/>
        <color theme="9"/>
      </colorScale>
    </cfRule>
  </conditionalFormatting>
  <conditionalFormatting sqref="A10:I10 A15:XFD15 A25:XFD25 A30:XFD30 A35:XFD35 A40:XFD40 A20:XFD20 K10:S10 U10:XFD10 A45:XFD45 A50:XFD50">
    <cfRule type="expression" dxfId="30" priority="1">
      <formula>IF(A10="f",1)</formula>
    </cfRule>
    <cfRule type="expression" dxfId="29" priority="2">
      <formula>IF(A10="p",1)</formula>
    </cfRule>
    <cfRule type="expression" dxfId="28" priority="3">
      <formula>IF(A10="d",1)</formula>
    </cfRule>
    <cfRule type="expression" dxfId="27" priority="4">
      <formula>IF(A10="s",1)</formula>
    </cfRule>
  </conditionalFormatting>
  <dataValidations count="1">
    <dataValidation type="list" allowBlank="1" showInputMessage="1" showErrorMessage="1" sqref="T13:X13">
      <formula1>element_props</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 id="{323E32E4-7432-417F-80C2-F398A5F79D47}">
            <xm:f>IF(PTSearch!E5,1)</xm:f>
            <x14:dxf>
              <font>
                <color theme="0"/>
              </font>
              <fill>
                <patternFill>
                  <bgColor theme="1"/>
                </patternFill>
              </fill>
            </x14:dxf>
          </x14:cfRule>
          <x14:cfRule type="expression" priority="7" id="{85F31D40-6E7C-4424-8FCF-28759E93086A}">
            <xm:f>IF(PTSearch!$A$1=TRUE,1)</xm:f>
            <x14:dxf>
              <font>
                <color auto="1"/>
              </font>
              <fill>
                <patternFill>
                  <bgColor theme="0"/>
                </patternFill>
              </fill>
            </x14:dxf>
          </x14:cfRule>
          <xm:sqref>AL47:AL50 D7:D10 J22:J25 AB7:AB10 AB47:AB50 J47:J50 D47:D50 AB42:AB45 J42:J45 D42:D45 AB37:AB40 J37:J40 D37:D40 AB32:AB35 J32:J35 D32:D35 AB27:AB30 J27:J30 D27:D30 AB22:AB25 D22:D25 AB17:AB20 D17:D20 AB12:AB15 D12:D15 AL12:AL15 AL17:AL20 AL22:AL25 AL27:AL30 AL32:AL35 AL37:AL40 AL42:AL45 AL7:AL10 AJ12:AJ15 AJ17:AJ20 AJ22:AJ25 AJ27:AJ30 AJ32:AJ35 AJ37:AJ40 AJ42:AJ45 AJ47:AJ50 AJ7:AJ10 AH12:AH15 AH17:AH20 AH22:AH25 AH27:AH30 AH32:AH35 AH37:AH40 AH42:AH45 AH47:AH50 AH7:AH10 AF12:AF15 AF17:AF20 AF22:AF25 AF27:AF30 AF32:AF35 AF37:AF40 AF42:AF45 AF47:AF50 AF7:AF10 AD12:AD15 AD17:AD20 AD22:AD25 AD27:AD30 AD32:AD35 AD37:AD40 AD42:AD45 AD47:AD50 AD7:AD10 Z27:Z30 Z32:Z35 Z37:Z40 Z42:Z45 Z47:Z50 Z22:Z25 X27:X30 X32:X35 X37:X40 X42:X45 X47:X50 X22:X25 V27:V30 V32:V35 V37:V40 V42:V45 V47:V50 V22:V25 T27:T30 T32:T35 T37:T40 T42:T45 T47:T50 T22:T25 R27:R30 R32:R35 R37:R40 R42:R45 R47:R50 R22:R25 P27:P30 P32:P35 P37:P40 P42:P45 P47:P50 P22:P25 N27:N30 N32:N35 N37:N40 N42:N45 N47:N50 N22:N25 L27:L30 L32:L35 L37:L40 L42:L45 L47:L50 L22:L25 H12:H15 H17:H20 H22:H25 H27:H30 H32:H35 H37:H40 H42:H45 H47:H50 H7:H10 F12:F15 F17:F20 F22:F25 F27:F30 F32:F35 F37:F40 F42:F45 F47:F50 F7:F10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M48"/>
  <sheetViews>
    <sheetView zoomScaleNormal="100" workbookViewId="0">
      <selection activeCell="B27" sqref="B27"/>
    </sheetView>
  </sheetViews>
  <sheetFormatPr defaultColWidth="8.7265625" defaultRowHeight="10.9" x14ac:dyDescent="0.35"/>
  <cols>
    <col min="1" max="1" width="14.26953125" style="3" customWidth="1"/>
    <col min="2" max="2" width="13.81640625" style="3" customWidth="1"/>
    <col min="3" max="3" width="3.54296875" style="3" customWidth="1"/>
    <col min="4" max="39" width="4.26953125" style="3" customWidth="1"/>
    <col min="40" max="16384" width="8.7265625" style="3"/>
  </cols>
  <sheetData>
    <row r="1" spans="1:39" x14ac:dyDescent="0.35">
      <c r="A1" s="3" t="b">
        <f>IF(pt_search &lt;&gt; "",TRUE,FALSE)</f>
        <v>0</v>
      </c>
    </row>
    <row r="2" spans="1:39" ht="14.3" x14ac:dyDescent="0.25">
      <c r="A2" s="3" t="b">
        <f>IF(pt_color &lt;&gt; "",TRUE,FALSE)</f>
        <v>1</v>
      </c>
      <c r="B2" s="6" t="s">
        <v>142</v>
      </c>
    </row>
    <row r="4" spans="1:39" x14ac:dyDescent="0.35">
      <c r="A4" s="3" t="s">
        <v>143</v>
      </c>
    </row>
    <row r="5" spans="1:39" x14ac:dyDescent="0.2">
      <c r="A5" s="3" t="s">
        <v>144</v>
      </c>
      <c r="B5" s="3" t="str" cm="1">
        <f t="array" ref="B5:B23">Table11[Property DV]</f>
        <v>Atomic Mass</v>
      </c>
      <c r="D5" s="4">
        <f>IF(pt_search='Periodic table'!D7,1,0)</f>
        <v>0</v>
      </c>
      <c r="E5" s="3">
        <f>D8</f>
        <v>0</v>
      </c>
      <c r="F5" s="4"/>
      <c r="AL5" s="4">
        <f>IF(pt_search='Periodic table'!AL7,1,0)</f>
        <v>0</v>
      </c>
      <c r="AM5" s="3">
        <f>AL8</f>
        <v>0</v>
      </c>
    </row>
    <row r="6" spans="1:39" x14ac:dyDescent="0.2">
      <c r="A6" s="3" t="s">
        <v>145</v>
      </c>
      <c r="B6" s="3" t="str">
        <v>Atomic radius</v>
      </c>
      <c r="D6" s="4">
        <f>IF(pt_search='Periodic table'!D8,1,0)</f>
        <v>0</v>
      </c>
      <c r="E6" s="3">
        <f>D8</f>
        <v>0</v>
      </c>
      <c r="F6" s="4"/>
      <c r="AL6" s="4">
        <f>IF(pt_search='Periodic table'!AL8,1,0)</f>
        <v>0</v>
      </c>
      <c r="AM6" s="3">
        <f>AL8</f>
        <v>0</v>
      </c>
    </row>
    <row r="7" spans="1:39" x14ac:dyDescent="0.2">
      <c r="A7" s="3" t="s">
        <v>146</v>
      </c>
      <c r="B7" s="3" t="str">
        <v>Block</v>
      </c>
      <c r="D7" s="4" cm="1">
        <f t="array" ref="D7">IFERROR(IF(pt_search &lt;&gt; "",IF(SEARCH(pt_search,_FV('Periodic table'!D9,"name")),1,0),0),0)</f>
        <v>0</v>
      </c>
      <c r="E7" s="3">
        <f>D8</f>
        <v>0</v>
      </c>
      <c r="F7" s="4"/>
      <c r="AL7" s="4" cm="1">
        <f t="array" ref="AL7">IFERROR(IF(pt_search &lt;&gt; "",IF(SEARCH(pt_search,_FV('Periodic table'!AL9,"name")),1,0),0),0)</f>
        <v>0</v>
      </c>
      <c r="AM7" s="3">
        <f>AL8</f>
        <v>0</v>
      </c>
    </row>
    <row r="8" spans="1:39" x14ac:dyDescent="0.2">
      <c r="A8" s="3" t="s">
        <v>147</v>
      </c>
      <c r="B8" s="3" t="str">
        <v>Boiling Point</v>
      </c>
      <c r="D8" s="5">
        <f>MAX(D5:D7)</f>
        <v>0</v>
      </c>
      <c r="E8" s="3">
        <f>D8</f>
        <v>0</v>
      </c>
      <c r="F8" s="5"/>
      <c r="AL8" s="5">
        <f>MAX(AL5:AL7)</f>
        <v>0</v>
      </c>
      <c r="AM8" s="3">
        <f>AL8</f>
        <v>0</v>
      </c>
    </row>
    <row r="9" spans="1:39" x14ac:dyDescent="0.35">
      <c r="A9" s="3" t="s">
        <v>148</v>
      </c>
      <c r="B9" s="3" t="str">
        <v>Covalent radius</v>
      </c>
    </row>
    <row r="10" spans="1:39" x14ac:dyDescent="0.2">
      <c r="A10" s="3" t="s">
        <v>149</v>
      </c>
      <c r="B10" s="3" t="str">
        <v>Crust Abundance</v>
      </c>
      <c r="D10" s="4">
        <f>IF(pt_search='Periodic table'!D12,1,0)</f>
        <v>0</v>
      </c>
      <c r="E10" s="3">
        <f>D13</f>
        <v>0</v>
      </c>
      <c r="F10" s="4">
        <f>IF(pt_search='Periodic table'!F12,1,0)</f>
        <v>0</v>
      </c>
      <c r="G10" s="3">
        <f>F13</f>
        <v>0</v>
      </c>
      <c r="H10" s="4"/>
      <c r="AB10" s="4">
        <f>IF(pt_search='Periodic table'!AB12,1,0)</f>
        <v>0</v>
      </c>
      <c r="AC10" s="3">
        <f>AB13</f>
        <v>0</v>
      </c>
      <c r="AD10" s="4">
        <f>IF(pt_search='Periodic table'!AD12,1,0)</f>
        <v>0</v>
      </c>
      <c r="AE10" s="3">
        <f>AD13</f>
        <v>0</v>
      </c>
      <c r="AF10" s="4">
        <f>IF(pt_search='Periodic table'!AF12,1,0)</f>
        <v>0</v>
      </c>
      <c r="AG10" s="3">
        <f>AF13</f>
        <v>0</v>
      </c>
      <c r="AH10" s="4">
        <f>IF(pt_search='Periodic table'!AH12,1,0)</f>
        <v>0</v>
      </c>
      <c r="AI10" s="3">
        <f>AH13</f>
        <v>0</v>
      </c>
      <c r="AJ10" s="4">
        <f>IF(pt_search='Periodic table'!AJ12,1,0)</f>
        <v>0</v>
      </c>
      <c r="AK10" s="3">
        <f>AJ13</f>
        <v>0</v>
      </c>
      <c r="AL10" s="4">
        <f>IF(pt_search='Periodic table'!AL12,1,0)</f>
        <v>0</v>
      </c>
      <c r="AM10" s="3">
        <f>AL13</f>
        <v>0</v>
      </c>
    </row>
    <row r="11" spans="1:39" x14ac:dyDescent="0.2">
      <c r="A11" s="3" t="s">
        <v>150</v>
      </c>
      <c r="B11" s="3" t="str">
        <v>Discovery year</v>
      </c>
      <c r="D11" s="4">
        <f>IF(pt_search='Periodic table'!D13,1,0)</f>
        <v>0</v>
      </c>
      <c r="E11" s="3">
        <f>D13</f>
        <v>0</v>
      </c>
      <c r="F11" s="4">
        <f>IF(pt_search='Periodic table'!F13,1,0)</f>
        <v>0</v>
      </c>
      <c r="G11" s="3">
        <f>F13</f>
        <v>0</v>
      </c>
      <c r="H11" s="4"/>
      <c r="AB11" s="4">
        <f>IF(pt_search='Periodic table'!AB13,1,0)</f>
        <v>0</v>
      </c>
      <c r="AC11" s="3">
        <f>AB13</f>
        <v>0</v>
      </c>
      <c r="AD11" s="4">
        <f>IF(pt_search='Periodic table'!AD13,1,0)</f>
        <v>0</v>
      </c>
      <c r="AE11" s="3">
        <f>AD13</f>
        <v>0</v>
      </c>
      <c r="AF11" s="4">
        <f>IF(pt_search='Periodic table'!AF13,1,0)</f>
        <v>0</v>
      </c>
      <c r="AG11" s="3">
        <f>AF13</f>
        <v>0</v>
      </c>
      <c r="AH11" s="4">
        <f>IF(pt_search='Periodic table'!AH13,1,0)</f>
        <v>0</v>
      </c>
      <c r="AI11" s="3">
        <f>AH13</f>
        <v>0</v>
      </c>
      <c r="AJ11" s="4">
        <f>IF(pt_search='Periodic table'!AJ13,1,0)</f>
        <v>0</v>
      </c>
      <c r="AK11" s="3">
        <f>AJ13</f>
        <v>0</v>
      </c>
      <c r="AL11" s="4">
        <f>IF(pt_search='Periodic table'!AL13,1,0)</f>
        <v>0</v>
      </c>
      <c r="AM11" s="3">
        <f>AL13</f>
        <v>0</v>
      </c>
    </row>
    <row r="12" spans="1:39" x14ac:dyDescent="0.2">
      <c r="A12" s="3" t="s">
        <v>151</v>
      </c>
      <c r="B12" s="3" t="str">
        <v>Electron affinity</v>
      </c>
      <c r="D12" s="4" cm="1">
        <f t="array" ref="D12">IFERROR(IF(pt_search &lt;&gt; "",IF(SEARCH(pt_search,_FV('Periodic table'!D14,"name")),1,0),0),0)</f>
        <v>0</v>
      </c>
      <c r="E12" s="3">
        <f>D13</f>
        <v>0</v>
      </c>
      <c r="F12" s="4" cm="1">
        <f t="array" ref="F12">IFERROR(IF(pt_search &lt;&gt; "",IF(SEARCH(pt_search,_FV('Periodic table'!F14,"name")),1,0),0),0)</f>
        <v>0</v>
      </c>
      <c r="G12" s="3">
        <f>F13</f>
        <v>0</v>
      </c>
      <c r="H12" s="4"/>
      <c r="AB12" s="4" cm="1">
        <f t="array" ref="AB12">IFERROR(IF(pt_search &lt;&gt; "",IF(SEARCH(pt_search,_FV('Periodic table'!AB14,"name")),1,0),0),0)</f>
        <v>0</v>
      </c>
      <c r="AC12" s="3">
        <f>AB13</f>
        <v>0</v>
      </c>
      <c r="AD12" s="4" cm="1">
        <f t="array" ref="AD12">IFERROR(IF(pt_search &lt;&gt; "",IF(SEARCH(pt_search,_FV('Periodic table'!AD14,"name")),1,0),0),0)</f>
        <v>0</v>
      </c>
      <c r="AE12" s="3">
        <f>AD13</f>
        <v>0</v>
      </c>
      <c r="AF12" s="4" cm="1">
        <f t="array" ref="AF12">IFERROR(IF(pt_search &lt;&gt; "",IF(SEARCH(pt_search,_FV('Periodic table'!AF14,"name")),1,0),0),0)</f>
        <v>0</v>
      </c>
      <c r="AG12" s="3">
        <f>AF13</f>
        <v>0</v>
      </c>
      <c r="AH12" s="4" cm="1">
        <f t="array" ref="AH12">IFERROR(IF(pt_search &lt;&gt; "",IF(SEARCH(pt_search,_FV('Periodic table'!AH14,"name")),1,0),0),0)</f>
        <v>0</v>
      </c>
      <c r="AI12" s="3">
        <f>AH13</f>
        <v>0</v>
      </c>
      <c r="AJ12" s="4" cm="1">
        <f t="array" ref="AJ12">IFERROR(IF(pt_search &lt;&gt; "",IF(SEARCH(pt_search,_FV('Periodic table'!AJ14,"name")),1,0),0),0)</f>
        <v>0</v>
      </c>
      <c r="AK12" s="3">
        <f>AJ13</f>
        <v>0</v>
      </c>
      <c r="AL12" s="4" cm="1">
        <f t="array" ref="AL12">IFERROR(IF(pt_search &lt;&gt; "",IF(SEARCH(pt_search,_FV('Periodic table'!AL14,"name")),1,0),0),0)</f>
        <v>0</v>
      </c>
      <c r="AM12" s="3">
        <f>AL13</f>
        <v>0</v>
      </c>
    </row>
    <row r="13" spans="1:39" x14ac:dyDescent="0.2">
      <c r="A13" s="3" t="s">
        <v>152</v>
      </c>
      <c r="B13" s="3" t="str">
        <v>Electronegativity</v>
      </c>
      <c r="D13" s="5">
        <f>MAX(D10:D12)</f>
        <v>0</v>
      </c>
      <c r="E13" s="3">
        <f>D13</f>
        <v>0</v>
      </c>
      <c r="F13" s="5">
        <f>MAX(F10:F12)</f>
        <v>0</v>
      </c>
      <c r="G13" s="3">
        <f>F13</f>
        <v>0</v>
      </c>
      <c r="H13" s="5"/>
      <c r="AB13" s="5">
        <f>MAX(AB10:AB12)</f>
        <v>0</v>
      </c>
      <c r="AC13" s="3">
        <f>AB13</f>
        <v>0</v>
      </c>
      <c r="AD13" s="5">
        <f>MAX(AD10:AD12)</f>
        <v>0</v>
      </c>
      <c r="AE13" s="3">
        <f>AD13</f>
        <v>0</v>
      </c>
      <c r="AF13" s="5">
        <f>MAX(AF10:AF12)</f>
        <v>0</v>
      </c>
      <c r="AG13" s="3">
        <f>AF13</f>
        <v>0</v>
      </c>
      <c r="AH13" s="5">
        <f>MAX(AH10:AH12)</f>
        <v>0</v>
      </c>
      <c r="AI13" s="3">
        <f>AH13</f>
        <v>0</v>
      </c>
      <c r="AJ13" s="5">
        <f>MAX(AJ10:AJ12)</f>
        <v>0</v>
      </c>
      <c r="AK13" s="3">
        <f>AJ13</f>
        <v>0</v>
      </c>
      <c r="AL13" s="5">
        <f>MAX(AL10:AL12)</f>
        <v>0</v>
      </c>
      <c r="AM13" s="3">
        <f>AL13</f>
        <v>0</v>
      </c>
    </row>
    <row r="14" spans="1:39" x14ac:dyDescent="0.35">
      <c r="A14" s="3" t="s">
        <v>16</v>
      </c>
      <c r="B14" s="3" t="str">
        <v>Group</v>
      </c>
    </row>
    <row r="15" spans="1:39" x14ac:dyDescent="0.2">
      <c r="A15" s="3" t="s">
        <v>153</v>
      </c>
      <c r="B15" s="3" t="str">
        <v>Human Abundance</v>
      </c>
      <c r="D15" s="4">
        <f>IF(pt_search='Periodic table'!D17,1,0)</f>
        <v>0</v>
      </c>
      <c r="E15" s="3">
        <f>D18</f>
        <v>0</v>
      </c>
      <c r="F15" s="4">
        <f>IF(pt_search='Periodic table'!F17,1,0)</f>
        <v>0</v>
      </c>
      <c r="G15" s="3">
        <f>F18</f>
        <v>0</v>
      </c>
      <c r="H15" s="4"/>
      <c r="AB15" s="4">
        <f>IF(pt_search='Periodic table'!AB17,1,0)</f>
        <v>0</v>
      </c>
      <c r="AC15" s="3">
        <f>AB18</f>
        <v>0</v>
      </c>
      <c r="AD15" s="4">
        <f>IF(pt_search='Periodic table'!AD17,1,0)</f>
        <v>0</v>
      </c>
      <c r="AE15" s="3">
        <f>AD18</f>
        <v>0</v>
      </c>
      <c r="AF15" s="4">
        <f>IF(pt_search='Periodic table'!AF17,1,0)</f>
        <v>0</v>
      </c>
      <c r="AG15" s="3">
        <f>AF18</f>
        <v>0</v>
      </c>
      <c r="AH15" s="4">
        <f>IF(pt_search='Periodic table'!AH17,1,0)</f>
        <v>0</v>
      </c>
      <c r="AI15" s="3">
        <f>AH18</f>
        <v>0</v>
      </c>
      <c r="AJ15" s="4">
        <f>IF(pt_search='Periodic table'!AJ17,1,0)</f>
        <v>0</v>
      </c>
      <c r="AK15" s="3">
        <f>AJ18</f>
        <v>0</v>
      </c>
      <c r="AL15" s="4">
        <f>IF(pt_search='Periodic table'!AL17,1,0)</f>
        <v>0</v>
      </c>
      <c r="AM15" s="3">
        <f>AL18</f>
        <v>0</v>
      </c>
    </row>
    <row r="16" spans="1:39" x14ac:dyDescent="0.2">
      <c r="A16" s="3" t="s">
        <v>154</v>
      </c>
      <c r="B16" s="3" t="str">
        <v>Melting Point</v>
      </c>
      <c r="D16" s="4">
        <f>IF(pt_search='Periodic table'!D18,1,0)</f>
        <v>0</v>
      </c>
      <c r="E16" s="3">
        <f>D18</f>
        <v>0</v>
      </c>
      <c r="F16" s="4">
        <f>IF(pt_search='Periodic table'!F18,1,0)</f>
        <v>0</v>
      </c>
      <c r="G16" s="3">
        <f>F18</f>
        <v>0</v>
      </c>
      <c r="H16" s="4"/>
      <c r="AB16" s="4">
        <f>IF(pt_search='Periodic table'!AB18,1,0)</f>
        <v>0</v>
      </c>
      <c r="AC16" s="3">
        <f>AB18</f>
        <v>0</v>
      </c>
      <c r="AD16" s="4">
        <f>IF(pt_search='Periodic table'!AD18,1,0)</f>
        <v>0</v>
      </c>
      <c r="AE16" s="3">
        <f>AD18</f>
        <v>0</v>
      </c>
      <c r="AF16" s="4">
        <f>IF(pt_search='Periodic table'!AF18,1,0)</f>
        <v>0</v>
      </c>
      <c r="AG16" s="3">
        <f>AF18</f>
        <v>0</v>
      </c>
      <c r="AH16" s="4">
        <f>IF(pt_search='Periodic table'!AH18,1,0)</f>
        <v>0</v>
      </c>
      <c r="AI16" s="3">
        <f>AH18</f>
        <v>0</v>
      </c>
      <c r="AJ16" s="4">
        <f>IF(pt_search='Periodic table'!AJ18,1,0)</f>
        <v>0</v>
      </c>
      <c r="AK16" s="3">
        <f>AJ18</f>
        <v>0</v>
      </c>
      <c r="AL16" s="4">
        <f>IF(pt_search='Periodic table'!AL18,1,0)</f>
        <v>0</v>
      </c>
      <c r="AM16" s="3">
        <f>AL18</f>
        <v>0</v>
      </c>
    </row>
    <row r="17" spans="1:39" x14ac:dyDescent="0.2">
      <c r="A17" s="3" t="s">
        <v>213</v>
      </c>
      <c r="B17" s="3" t="str">
        <v>Meteorite Abundance</v>
      </c>
      <c r="D17" s="4" cm="1">
        <f t="array" ref="D17">IFERROR(IF(pt_search &lt;&gt; "",IF(SEARCH(pt_search,_FV('Periodic table'!D19,"name")),1,0),0),0)</f>
        <v>0</v>
      </c>
      <c r="E17" s="3">
        <f>D18</f>
        <v>0</v>
      </c>
      <c r="F17" s="4" cm="1">
        <f t="array" ref="F17">IFERROR(IF(pt_search &lt;&gt; "",IF(SEARCH(pt_search,_FV('Periodic table'!F19,"name")),1,0),0),0)</f>
        <v>0</v>
      </c>
      <c r="G17" s="3">
        <f>F18</f>
        <v>0</v>
      </c>
      <c r="H17" s="4"/>
      <c r="AB17" s="4" cm="1">
        <f t="array" ref="AB17">IFERROR(IF(pt_search &lt;&gt; "",IF(SEARCH(pt_search,_FV('Periodic table'!AB19,"name")),1,0),0),0)</f>
        <v>0</v>
      </c>
      <c r="AC17" s="3">
        <f>AB18</f>
        <v>0</v>
      </c>
      <c r="AD17" s="4" cm="1">
        <f t="array" ref="AD17">IFERROR(IF(pt_search &lt;&gt; "",IF(SEARCH(pt_search,_FV('Periodic table'!AD19,"name")),1,0),0),0)</f>
        <v>0</v>
      </c>
      <c r="AE17" s="3">
        <f>AD18</f>
        <v>0</v>
      </c>
      <c r="AF17" s="4" cm="1">
        <f t="array" ref="AF17">IFERROR(IF(pt_search &lt;&gt; "",IF(SEARCH(pt_search,_FV('Periodic table'!AF19,"name")),1,0),0),0)</f>
        <v>0</v>
      </c>
      <c r="AG17" s="3">
        <f>AF18</f>
        <v>0</v>
      </c>
      <c r="AH17" s="4" cm="1">
        <f t="array" ref="AH17">IFERROR(IF(pt_search &lt;&gt; "",IF(SEARCH(pt_search,_FV('Periodic table'!AH19,"name")),1,0),0),0)</f>
        <v>0</v>
      </c>
      <c r="AI17" s="3">
        <f>AH18</f>
        <v>0</v>
      </c>
      <c r="AJ17" s="4" cm="1">
        <f t="array" ref="AJ17">IFERROR(IF(pt_search &lt;&gt; "",IF(SEARCH(pt_search,_FV('Periodic table'!AJ19,"name")),1,0),0),0)</f>
        <v>0</v>
      </c>
      <c r="AK17" s="3">
        <f>AJ18</f>
        <v>0</v>
      </c>
      <c r="AL17" s="4" cm="1">
        <f t="array" ref="AL17">IFERROR(IF(pt_search &lt;&gt; "",IF(SEARCH(pt_search,_FV('Periodic table'!AL19,"name")),1,0),0),0)</f>
        <v>0</v>
      </c>
      <c r="AM17" s="3">
        <f>AL18</f>
        <v>0</v>
      </c>
    </row>
    <row r="18" spans="1:39" x14ac:dyDescent="0.2">
      <c r="A18" s="3" t="s">
        <v>155</v>
      </c>
      <c r="B18" s="3" t="str">
        <v>Ocean Abundance</v>
      </c>
      <c r="D18" s="5">
        <f>MAX(D15:D17)</f>
        <v>0</v>
      </c>
      <c r="E18" s="3">
        <f>D18</f>
        <v>0</v>
      </c>
      <c r="F18" s="5">
        <f>MAX(F15:F17)</f>
        <v>0</v>
      </c>
      <c r="G18" s="3">
        <f>F18</f>
        <v>0</v>
      </c>
      <c r="H18" s="5"/>
      <c r="AB18" s="5">
        <f>MAX(AB15:AB17)</f>
        <v>0</v>
      </c>
      <c r="AC18" s="3">
        <f>AB18</f>
        <v>0</v>
      </c>
      <c r="AD18" s="5">
        <f>MAX(AD15:AD17)</f>
        <v>0</v>
      </c>
      <c r="AE18" s="3">
        <f>AD18</f>
        <v>0</v>
      </c>
      <c r="AF18" s="5">
        <f>MAX(AF15:AF17)</f>
        <v>0</v>
      </c>
      <c r="AG18" s="3">
        <f>AF18</f>
        <v>0</v>
      </c>
      <c r="AH18" s="5">
        <f>MAX(AH15:AH17)</f>
        <v>0</v>
      </c>
      <c r="AI18" s="3">
        <f>AH18</f>
        <v>0</v>
      </c>
      <c r="AJ18" s="5">
        <f>MAX(AJ15:AJ17)</f>
        <v>0</v>
      </c>
      <c r="AK18" s="3">
        <f>AJ18</f>
        <v>0</v>
      </c>
      <c r="AL18" s="5">
        <f>MAX(AL15:AL17)</f>
        <v>0</v>
      </c>
      <c r="AM18" s="3">
        <f>AL18</f>
        <v>0</v>
      </c>
    </row>
    <row r="19" spans="1:39" x14ac:dyDescent="0.35">
      <c r="A19" s="3" t="s">
        <v>17</v>
      </c>
      <c r="B19" s="3" t="str">
        <v>Period</v>
      </c>
    </row>
    <row r="20" spans="1:39" x14ac:dyDescent="0.2">
      <c r="A20" s="3" t="s">
        <v>156</v>
      </c>
      <c r="B20" s="3" t="str">
        <v>Solar Abundance</v>
      </c>
      <c r="D20" s="4">
        <f>IF(pt_search='Periodic table'!D22,1,0)</f>
        <v>0</v>
      </c>
      <c r="E20" s="3">
        <f>D23</f>
        <v>0</v>
      </c>
      <c r="F20" s="4">
        <f>IF(pt_search='Periodic table'!F22,1,0)</f>
        <v>0</v>
      </c>
      <c r="G20" s="3">
        <f>F23</f>
        <v>0</v>
      </c>
      <c r="H20" s="4">
        <f>IF(pt_search='Periodic table'!H22,1,0)</f>
        <v>0</v>
      </c>
      <c r="I20" s="3">
        <f>H23</f>
        <v>0</v>
      </c>
      <c r="J20" s="4">
        <f>IF(pt_search='Periodic table'!J22,1,0)</f>
        <v>0</v>
      </c>
      <c r="K20" s="3">
        <f>J23</f>
        <v>0</v>
      </c>
      <c r="L20" s="4">
        <f>IF(pt_search='Periodic table'!L22,1,0)</f>
        <v>0</v>
      </c>
      <c r="M20" s="3">
        <f>L23</f>
        <v>0</v>
      </c>
      <c r="N20" s="4">
        <f>IF(pt_search='Periodic table'!N22,1,0)</f>
        <v>0</v>
      </c>
      <c r="O20" s="3">
        <f>N23</f>
        <v>0</v>
      </c>
      <c r="P20" s="4">
        <f>IF(pt_search='Periodic table'!P22,1,0)</f>
        <v>0</v>
      </c>
      <c r="Q20" s="3">
        <f>P23</f>
        <v>0</v>
      </c>
      <c r="R20" s="4">
        <f>IF(pt_search='Periodic table'!R22,1,0)</f>
        <v>0</v>
      </c>
      <c r="S20" s="3">
        <f>R23</f>
        <v>0</v>
      </c>
      <c r="T20" s="4">
        <f>IF(pt_search='Periodic table'!T22,1,0)</f>
        <v>0</v>
      </c>
      <c r="U20" s="3">
        <f>T23</f>
        <v>0</v>
      </c>
      <c r="V20" s="4">
        <f>IF(pt_search='Periodic table'!V22,1,0)</f>
        <v>0</v>
      </c>
      <c r="W20" s="3">
        <f>V23</f>
        <v>0</v>
      </c>
      <c r="X20" s="4">
        <f>IF(pt_search='Periodic table'!X22,1,0)</f>
        <v>0</v>
      </c>
      <c r="Y20" s="3">
        <f>X23</f>
        <v>0</v>
      </c>
      <c r="Z20" s="4">
        <f>IF(pt_search='Periodic table'!Z22,1,0)</f>
        <v>0</v>
      </c>
      <c r="AA20" s="3">
        <f>Z23</f>
        <v>0</v>
      </c>
      <c r="AB20" s="4">
        <f>IF(pt_search='Periodic table'!AB22,1,0)</f>
        <v>0</v>
      </c>
      <c r="AC20" s="3">
        <f>AB23</f>
        <v>0</v>
      </c>
      <c r="AD20" s="4">
        <f>IF(pt_search='Periodic table'!AD22,1,0)</f>
        <v>0</v>
      </c>
      <c r="AE20" s="3">
        <f>AD23</f>
        <v>0</v>
      </c>
      <c r="AF20" s="4">
        <f>IF(pt_search='Periodic table'!AF22,1,0)</f>
        <v>0</v>
      </c>
      <c r="AG20" s="3">
        <f>AF23</f>
        <v>0</v>
      </c>
      <c r="AH20" s="4">
        <f>IF(pt_search='Periodic table'!AH22,1,0)</f>
        <v>0</v>
      </c>
      <c r="AI20" s="3">
        <f>AH23</f>
        <v>0</v>
      </c>
      <c r="AJ20" s="4">
        <f>IF(pt_search='Periodic table'!AJ22,1,0)</f>
        <v>0</v>
      </c>
      <c r="AK20" s="3">
        <f>AJ23</f>
        <v>0</v>
      </c>
      <c r="AL20" s="4">
        <f>IF(pt_search='Periodic table'!AL22,1,0)</f>
        <v>0</v>
      </c>
      <c r="AM20" s="3">
        <f>AL23</f>
        <v>0</v>
      </c>
    </row>
    <row r="21" spans="1:39" x14ac:dyDescent="0.2">
      <c r="A21" s="3" t="s">
        <v>157</v>
      </c>
      <c r="B21" s="3" t="str">
        <v>Universe Abundance</v>
      </c>
      <c r="D21" s="4">
        <f>IF(pt_search='Periodic table'!D23,1,0)</f>
        <v>0</v>
      </c>
      <c r="E21" s="3">
        <f>D23</f>
        <v>0</v>
      </c>
      <c r="F21" s="4">
        <f>IF(pt_search='Periodic table'!F23,1,0)</f>
        <v>0</v>
      </c>
      <c r="G21" s="3">
        <f>F23</f>
        <v>0</v>
      </c>
      <c r="H21" s="4">
        <f>IF(pt_search='Periodic table'!H23,1,0)</f>
        <v>0</v>
      </c>
      <c r="I21" s="3">
        <f>H23</f>
        <v>0</v>
      </c>
      <c r="J21" s="4">
        <f>IF(pt_search='Periodic table'!J23,1,0)</f>
        <v>0</v>
      </c>
      <c r="K21" s="3">
        <f>J23</f>
        <v>0</v>
      </c>
      <c r="L21" s="4">
        <f>IF(pt_search='Periodic table'!L23,1,0)</f>
        <v>0</v>
      </c>
      <c r="M21" s="3">
        <f>L23</f>
        <v>0</v>
      </c>
      <c r="N21" s="4">
        <f>IF(pt_search='Periodic table'!N23,1,0)</f>
        <v>0</v>
      </c>
      <c r="O21" s="3">
        <f>N23</f>
        <v>0</v>
      </c>
      <c r="P21" s="4">
        <f>IF(pt_search='Periodic table'!P23,1,0)</f>
        <v>0</v>
      </c>
      <c r="Q21" s="3">
        <f>P23</f>
        <v>0</v>
      </c>
      <c r="R21" s="4">
        <f>IF(pt_search='Periodic table'!R23,1,0)</f>
        <v>0</v>
      </c>
      <c r="S21" s="3">
        <f>R23</f>
        <v>0</v>
      </c>
      <c r="T21" s="4">
        <f>IF(pt_search='Periodic table'!T23,1,0)</f>
        <v>0</v>
      </c>
      <c r="U21" s="3">
        <f>T23</f>
        <v>0</v>
      </c>
      <c r="V21" s="4">
        <f>IF(pt_search='Periodic table'!V23,1,0)</f>
        <v>0</v>
      </c>
      <c r="W21" s="3">
        <f>V23</f>
        <v>0</v>
      </c>
      <c r="X21" s="4">
        <f>IF(pt_search='Periodic table'!X23,1,0)</f>
        <v>0</v>
      </c>
      <c r="Y21" s="3">
        <f>X23</f>
        <v>0</v>
      </c>
      <c r="Z21" s="4">
        <f>IF(pt_search='Periodic table'!Z23,1,0)</f>
        <v>0</v>
      </c>
      <c r="AA21" s="3">
        <f>Z23</f>
        <v>0</v>
      </c>
      <c r="AB21" s="4">
        <f>IF(pt_search='Periodic table'!AB23,1,0)</f>
        <v>0</v>
      </c>
      <c r="AC21" s="3">
        <f>AB23</f>
        <v>0</v>
      </c>
      <c r="AD21" s="4">
        <f>IF(pt_search='Periodic table'!AD23,1,0)</f>
        <v>0</v>
      </c>
      <c r="AE21" s="3">
        <f>AD23</f>
        <v>0</v>
      </c>
      <c r="AF21" s="4">
        <f>IF(pt_search='Periodic table'!AF23,1,0)</f>
        <v>0</v>
      </c>
      <c r="AG21" s="3">
        <f>AF23</f>
        <v>0</v>
      </c>
      <c r="AH21" s="4">
        <f>IF(pt_search='Periodic table'!AH23,1,0)</f>
        <v>0</v>
      </c>
      <c r="AI21" s="3">
        <f>AH23</f>
        <v>0</v>
      </c>
      <c r="AJ21" s="4">
        <f>IF(pt_search='Periodic table'!AJ23,1,0)</f>
        <v>0</v>
      </c>
      <c r="AK21" s="3">
        <f>AJ23</f>
        <v>0</v>
      </c>
      <c r="AL21" s="4">
        <f>IF(pt_search='Periodic table'!AL23,1,0)</f>
        <v>0</v>
      </c>
      <c r="AM21" s="3">
        <f>AL23</f>
        <v>0</v>
      </c>
    </row>
    <row r="22" spans="1:39" x14ac:dyDescent="0.2">
      <c r="A22" s="3" t="s">
        <v>158</v>
      </c>
      <c r="B22" s="3" t="str">
        <v>Valence</v>
      </c>
      <c r="D22" s="4" cm="1">
        <f t="array" ref="D22">IFERROR(IF(pt_search &lt;&gt; "",IF(SEARCH(pt_search,_FV('Periodic table'!D24,"name")),1,0),0),0)</f>
        <v>0</v>
      </c>
      <c r="E22" s="3">
        <f>D23</f>
        <v>0</v>
      </c>
      <c r="F22" s="4" cm="1">
        <f t="array" ref="F22">IFERROR(IF(pt_search &lt;&gt; "",IF(SEARCH(pt_search,_FV('Periodic table'!F24,"name")),1,0),0),0)</f>
        <v>0</v>
      </c>
      <c r="G22" s="3">
        <f>F23</f>
        <v>0</v>
      </c>
      <c r="H22" s="4" cm="1">
        <f t="array" ref="H22">IFERROR(IF(pt_search &lt;&gt; "",IF(SEARCH(pt_search,_FV('Periodic table'!H24,"name")),1,0),0),0)</f>
        <v>0</v>
      </c>
      <c r="I22" s="3">
        <f>H23</f>
        <v>0</v>
      </c>
      <c r="J22" s="4" cm="1">
        <f t="array" ref="J22">IFERROR(IF(pt_search &lt;&gt; "",IF(SEARCH(pt_search,_FV('Periodic table'!J24,"name")),1,0),0),0)</f>
        <v>0</v>
      </c>
      <c r="K22" s="3">
        <f>J23</f>
        <v>0</v>
      </c>
      <c r="L22" s="4" cm="1">
        <f t="array" ref="L22">IFERROR(IF(pt_search &lt;&gt; "",IF(SEARCH(pt_search,_FV('Periodic table'!L24,"name")),1,0),0),0)</f>
        <v>0</v>
      </c>
      <c r="M22" s="3">
        <f>L23</f>
        <v>0</v>
      </c>
      <c r="N22" s="4" cm="1">
        <f t="array" ref="N22">IFERROR(IF(pt_search &lt;&gt; "",IF(SEARCH(pt_search,_FV('Periodic table'!N24,"name")),1,0),0),0)</f>
        <v>0</v>
      </c>
      <c r="O22" s="3">
        <f>N23</f>
        <v>0</v>
      </c>
      <c r="P22" s="4" cm="1">
        <f t="array" ref="P22">IFERROR(IF(pt_search &lt;&gt; "",IF(SEARCH(pt_search,_FV('Periodic table'!P24,"name")),1,0),0),0)</f>
        <v>0</v>
      </c>
      <c r="Q22" s="3">
        <f>P23</f>
        <v>0</v>
      </c>
      <c r="R22" s="4" cm="1">
        <f t="array" ref="R22">IFERROR(IF(pt_search &lt;&gt; "",IF(SEARCH(pt_search,_FV('Periodic table'!R24,"name")),1,0),0),0)</f>
        <v>0</v>
      </c>
      <c r="S22" s="3">
        <f>R23</f>
        <v>0</v>
      </c>
      <c r="T22" s="4" cm="1">
        <f t="array" ref="T22">IFERROR(IF(pt_search &lt;&gt; "",IF(SEARCH(pt_search,_FV('Periodic table'!T24,"name")),1,0),0),0)</f>
        <v>0</v>
      </c>
      <c r="U22" s="3">
        <f>T23</f>
        <v>0</v>
      </c>
      <c r="V22" s="4" cm="1">
        <f t="array" ref="V22">IFERROR(IF(pt_search &lt;&gt; "",IF(SEARCH(pt_search,_FV('Periodic table'!V24,"name")),1,0),0),0)</f>
        <v>0</v>
      </c>
      <c r="W22" s="3">
        <f>V23</f>
        <v>0</v>
      </c>
      <c r="X22" s="4" cm="1">
        <f t="array" ref="X22">IFERROR(IF(pt_search &lt;&gt; "",IF(SEARCH(pt_search,_FV('Periodic table'!X24,"name")),1,0),0),0)</f>
        <v>0</v>
      </c>
      <c r="Y22" s="3">
        <f>X23</f>
        <v>0</v>
      </c>
      <c r="Z22" s="4" cm="1">
        <f t="array" ref="Z22">IFERROR(IF(pt_search &lt;&gt; "",IF(SEARCH(pt_search,_FV('Periodic table'!Z24,"name")),1,0),0),0)</f>
        <v>0</v>
      </c>
      <c r="AA22" s="3">
        <f>Z23</f>
        <v>0</v>
      </c>
      <c r="AB22" s="4" cm="1">
        <f t="array" ref="AB22">IFERROR(IF(pt_search &lt;&gt; "",IF(SEARCH(pt_search,_FV('Periodic table'!AB24,"name")),1,0),0),0)</f>
        <v>0</v>
      </c>
      <c r="AC22" s="3">
        <f>AB23</f>
        <v>0</v>
      </c>
      <c r="AD22" s="4" cm="1">
        <f t="array" ref="AD22">IFERROR(IF(pt_search &lt;&gt; "",IF(SEARCH(pt_search,_FV('Periodic table'!AD24,"name")),1,0),0),0)</f>
        <v>0</v>
      </c>
      <c r="AE22" s="3">
        <f>AD23</f>
        <v>0</v>
      </c>
      <c r="AF22" s="4" cm="1">
        <f t="array" ref="AF22">IFERROR(IF(pt_search &lt;&gt; "",IF(SEARCH(pt_search,_FV('Periodic table'!AF24,"name")),1,0),0),0)</f>
        <v>0</v>
      </c>
      <c r="AG22" s="3">
        <f>AF23</f>
        <v>0</v>
      </c>
      <c r="AH22" s="4" cm="1">
        <f t="array" ref="AH22">IFERROR(IF(pt_search &lt;&gt; "",IF(SEARCH(pt_search,_FV('Periodic table'!AH24,"name")),1,0),0),0)</f>
        <v>0</v>
      </c>
      <c r="AI22" s="3">
        <f>AH23</f>
        <v>0</v>
      </c>
      <c r="AJ22" s="4" cm="1">
        <f t="array" ref="AJ22">IFERROR(IF(pt_search &lt;&gt; "",IF(SEARCH(pt_search,_FV('Periodic table'!AJ24,"name")),1,0),0),0)</f>
        <v>0</v>
      </c>
      <c r="AK22" s="3">
        <f>AJ23</f>
        <v>0</v>
      </c>
      <c r="AL22" s="4" cm="1">
        <f t="array" ref="AL22">IFERROR(IF(pt_search &lt;&gt; "",IF(SEARCH(pt_search,_FV('Periodic table'!AL24,"name")),1,0),0),0)</f>
        <v>0</v>
      </c>
      <c r="AM22" s="3">
        <f>AL23</f>
        <v>0</v>
      </c>
    </row>
    <row r="23" spans="1:39" x14ac:dyDescent="0.2">
      <c r="A23" s="3" t="s">
        <v>24</v>
      </c>
      <c r="B23" s="3" t="str">
        <v>Van der Waals radius</v>
      </c>
      <c r="D23" s="5">
        <f>MAX(D20:D22)</f>
        <v>0</v>
      </c>
      <c r="E23" s="3">
        <f>D23</f>
        <v>0</v>
      </c>
      <c r="F23" s="5">
        <f>MAX(F20:F22)</f>
        <v>0</v>
      </c>
      <c r="G23" s="3">
        <f>F23</f>
        <v>0</v>
      </c>
      <c r="H23" s="5">
        <f>MAX(H20:H22)</f>
        <v>0</v>
      </c>
      <c r="I23" s="3">
        <f>H23</f>
        <v>0</v>
      </c>
      <c r="J23" s="5">
        <f>MAX(J20:J22)</f>
        <v>0</v>
      </c>
      <c r="K23" s="3">
        <f>J23</f>
        <v>0</v>
      </c>
      <c r="L23" s="5">
        <f>MAX(L20:L22)</f>
        <v>0</v>
      </c>
      <c r="M23" s="3">
        <f>L23</f>
        <v>0</v>
      </c>
      <c r="N23" s="5">
        <f>MAX(N20:N22)</f>
        <v>0</v>
      </c>
      <c r="O23" s="3">
        <f>N23</f>
        <v>0</v>
      </c>
      <c r="P23" s="5">
        <f>MAX(P20:P22)</f>
        <v>0</v>
      </c>
      <c r="Q23" s="3">
        <f>P23</f>
        <v>0</v>
      </c>
      <c r="R23" s="5">
        <f>MAX(R20:R22)</f>
        <v>0</v>
      </c>
      <c r="S23" s="3">
        <f>R23</f>
        <v>0</v>
      </c>
      <c r="T23" s="5">
        <f>MAX(T20:T22)</f>
        <v>0</v>
      </c>
      <c r="U23" s="3">
        <f>T23</f>
        <v>0</v>
      </c>
      <c r="V23" s="5">
        <f>MAX(V20:V22)</f>
        <v>0</v>
      </c>
      <c r="W23" s="3">
        <f>V23</f>
        <v>0</v>
      </c>
      <c r="X23" s="5">
        <f>MAX(X20:X22)</f>
        <v>0</v>
      </c>
      <c r="Y23" s="3">
        <f>X23</f>
        <v>0</v>
      </c>
      <c r="Z23" s="5">
        <f>MAX(Z20:Z22)</f>
        <v>0</v>
      </c>
      <c r="AA23" s="3">
        <f>Z23</f>
        <v>0</v>
      </c>
      <c r="AB23" s="5">
        <f>MAX(AB20:AB22)</f>
        <v>0</v>
      </c>
      <c r="AC23" s="3">
        <f>AB23</f>
        <v>0</v>
      </c>
      <c r="AD23" s="5">
        <f>MAX(AD20:AD22)</f>
        <v>0</v>
      </c>
      <c r="AE23" s="3">
        <f>AD23</f>
        <v>0</v>
      </c>
      <c r="AF23" s="5">
        <f>MAX(AF20:AF22)</f>
        <v>0</v>
      </c>
      <c r="AG23" s="3">
        <f>AF23</f>
        <v>0</v>
      </c>
      <c r="AH23" s="5">
        <f>MAX(AH20:AH22)</f>
        <v>0</v>
      </c>
      <c r="AI23" s="3">
        <f>AH23</f>
        <v>0</v>
      </c>
      <c r="AJ23" s="5">
        <f>MAX(AJ20:AJ22)</f>
        <v>0</v>
      </c>
      <c r="AK23" s="3">
        <f>AJ23</f>
        <v>0</v>
      </c>
      <c r="AL23" s="5">
        <f>MAX(AL20:AL22)</f>
        <v>0</v>
      </c>
      <c r="AM23" s="3">
        <f>AL23</f>
        <v>0</v>
      </c>
    </row>
    <row r="24" spans="1:39" ht="14.3" x14ac:dyDescent="0.25">
      <c r="A24" s="6"/>
    </row>
    <row r="25" spans="1:39" x14ac:dyDescent="0.2">
      <c r="D25" s="4">
        <f>IF(pt_search='Periodic table'!D27,1,0)</f>
        <v>0</v>
      </c>
      <c r="E25" s="3">
        <f>D28</f>
        <v>0</v>
      </c>
      <c r="F25" s="4">
        <f>IF(pt_search='Periodic table'!F27,1,0)</f>
        <v>0</v>
      </c>
      <c r="G25" s="3">
        <f>F28</f>
        <v>0</v>
      </c>
      <c r="H25" s="4">
        <f>IF(pt_search='Periodic table'!H27,1,0)</f>
        <v>0</v>
      </c>
      <c r="I25" s="3">
        <f>H28</f>
        <v>0</v>
      </c>
      <c r="J25" s="4">
        <f>IF(pt_search='Periodic table'!J27,1,0)</f>
        <v>0</v>
      </c>
      <c r="K25" s="3">
        <f>J28</f>
        <v>0</v>
      </c>
      <c r="L25" s="4">
        <f>IF(pt_search='Periodic table'!L27,1,0)</f>
        <v>0</v>
      </c>
      <c r="M25" s="3">
        <f>L28</f>
        <v>0</v>
      </c>
      <c r="N25" s="4">
        <f>IF(pt_search='Periodic table'!N27,1,0)</f>
        <v>0</v>
      </c>
      <c r="O25" s="3">
        <f>N28</f>
        <v>0</v>
      </c>
      <c r="P25" s="4">
        <f>IF(pt_search='Periodic table'!P27,1,0)</f>
        <v>0</v>
      </c>
      <c r="Q25" s="3">
        <f>P28</f>
        <v>0</v>
      </c>
      <c r="R25" s="4">
        <f>IF(pt_search='Periodic table'!R27,1,0)</f>
        <v>0</v>
      </c>
      <c r="S25" s="3">
        <f>R28</f>
        <v>0</v>
      </c>
      <c r="T25" s="4">
        <f>IF(pt_search='Periodic table'!T27,1,0)</f>
        <v>0</v>
      </c>
      <c r="U25" s="3">
        <f>T28</f>
        <v>0</v>
      </c>
      <c r="V25" s="4">
        <f>IF(pt_search='Periodic table'!V27,1,0)</f>
        <v>0</v>
      </c>
      <c r="W25" s="3">
        <f>V28</f>
        <v>0</v>
      </c>
      <c r="X25" s="4">
        <f>IF(pt_search='Periodic table'!X27,1,0)</f>
        <v>0</v>
      </c>
      <c r="Y25" s="3">
        <f>X28</f>
        <v>0</v>
      </c>
      <c r="Z25" s="4">
        <f>IF(pt_search='Periodic table'!Z27,1,0)</f>
        <v>0</v>
      </c>
      <c r="AA25" s="3">
        <f>Z28</f>
        <v>0</v>
      </c>
      <c r="AB25" s="4">
        <f>IF(pt_search='Periodic table'!AB27,1,0)</f>
        <v>0</v>
      </c>
      <c r="AC25" s="3">
        <f>AB28</f>
        <v>0</v>
      </c>
      <c r="AD25" s="4">
        <f>IF(pt_search='Periodic table'!AD27,1,0)</f>
        <v>0</v>
      </c>
      <c r="AE25" s="3">
        <f>AD28</f>
        <v>0</v>
      </c>
      <c r="AF25" s="4">
        <f>IF(pt_search='Periodic table'!AF27,1,0)</f>
        <v>0</v>
      </c>
      <c r="AG25" s="3">
        <f>AF28</f>
        <v>0</v>
      </c>
      <c r="AH25" s="4">
        <f>IF(pt_search='Periodic table'!AH27,1,0)</f>
        <v>0</v>
      </c>
      <c r="AI25" s="3">
        <f>AH28</f>
        <v>0</v>
      </c>
      <c r="AJ25" s="4">
        <f>IF(pt_search='Periodic table'!AJ27,1,0)</f>
        <v>0</v>
      </c>
      <c r="AK25" s="3">
        <f>AJ28</f>
        <v>0</v>
      </c>
      <c r="AL25" s="4">
        <f>IF(pt_search='Periodic table'!AL27,1,0)</f>
        <v>0</v>
      </c>
      <c r="AM25" s="3">
        <f>AL28</f>
        <v>0</v>
      </c>
    </row>
    <row r="26" spans="1:39" x14ac:dyDescent="0.2">
      <c r="D26" s="4">
        <f>IF(pt_search='Periodic table'!D28,1,0)</f>
        <v>0</v>
      </c>
      <c r="E26" s="3">
        <f>D28</f>
        <v>0</v>
      </c>
      <c r="F26" s="4">
        <f>IF(pt_search='Periodic table'!F28,1,0)</f>
        <v>0</v>
      </c>
      <c r="G26" s="3">
        <f>F28</f>
        <v>0</v>
      </c>
      <c r="H26" s="4">
        <f>IF(pt_search='Periodic table'!H28,1,0)</f>
        <v>0</v>
      </c>
      <c r="I26" s="3">
        <f>H28</f>
        <v>0</v>
      </c>
      <c r="J26" s="4">
        <f>IF(pt_search='Periodic table'!J28,1,0)</f>
        <v>0</v>
      </c>
      <c r="K26" s="3">
        <f>J28</f>
        <v>0</v>
      </c>
      <c r="L26" s="4">
        <f>IF(pt_search='Periodic table'!L28,1,0)</f>
        <v>0</v>
      </c>
      <c r="M26" s="3">
        <f>L28</f>
        <v>0</v>
      </c>
      <c r="N26" s="4">
        <f>IF(pt_search='Periodic table'!N28,1,0)</f>
        <v>0</v>
      </c>
      <c r="O26" s="3">
        <f>N28</f>
        <v>0</v>
      </c>
      <c r="P26" s="4">
        <f>IF(pt_search='Periodic table'!P28,1,0)</f>
        <v>0</v>
      </c>
      <c r="Q26" s="3">
        <f>P28</f>
        <v>0</v>
      </c>
      <c r="R26" s="4">
        <f>IF(pt_search='Periodic table'!R28,1,0)</f>
        <v>0</v>
      </c>
      <c r="S26" s="3">
        <f>R28</f>
        <v>0</v>
      </c>
      <c r="T26" s="4">
        <f>IF(pt_search='Periodic table'!T28,1,0)</f>
        <v>0</v>
      </c>
      <c r="U26" s="3">
        <f>T28</f>
        <v>0</v>
      </c>
      <c r="V26" s="4">
        <f>IF(pt_search='Periodic table'!V28,1,0)</f>
        <v>0</v>
      </c>
      <c r="W26" s="3">
        <f>V28</f>
        <v>0</v>
      </c>
      <c r="X26" s="4">
        <f>IF(pt_search='Periodic table'!X28,1,0)</f>
        <v>0</v>
      </c>
      <c r="Y26" s="3">
        <f>X28</f>
        <v>0</v>
      </c>
      <c r="Z26" s="4">
        <f>IF(pt_search='Periodic table'!Z28,1,0)</f>
        <v>0</v>
      </c>
      <c r="AA26" s="3">
        <f>Z28</f>
        <v>0</v>
      </c>
      <c r="AB26" s="4">
        <f>IF(pt_search='Periodic table'!AB28,1,0)</f>
        <v>0</v>
      </c>
      <c r="AC26" s="3">
        <f>AB28</f>
        <v>0</v>
      </c>
      <c r="AD26" s="4">
        <f>IF(pt_search='Periodic table'!AD28,1,0)</f>
        <v>0</v>
      </c>
      <c r="AE26" s="3">
        <f>AD28</f>
        <v>0</v>
      </c>
      <c r="AF26" s="4">
        <f>IF(pt_search='Periodic table'!AF28,1,0)</f>
        <v>0</v>
      </c>
      <c r="AG26" s="3">
        <f>AF28</f>
        <v>0</v>
      </c>
      <c r="AH26" s="4">
        <f>IF(pt_search='Periodic table'!AH28,1,0)</f>
        <v>0</v>
      </c>
      <c r="AI26" s="3">
        <f>AH28</f>
        <v>0</v>
      </c>
      <c r="AJ26" s="4">
        <f>IF(pt_search='Periodic table'!AJ28,1,0)</f>
        <v>0</v>
      </c>
      <c r="AK26" s="3">
        <f>AJ28</f>
        <v>0</v>
      </c>
      <c r="AL26" s="4">
        <f>IF(pt_search='Periodic table'!AL28,1,0)</f>
        <v>0</v>
      </c>
      <c r="AM26" s="3">
        <f>AL28</f>
        <v>0</v>
      </c>
    </row>
    <row r="27" spans="1:39" x14ac:dyDescent="0.2">
      <c r="D27" s="4" cm="1">
        <f t="array" ref="D27">IFERROR(IF(pt_search &lt;&gt; "",IF(SEARCH(pt_search,_FV('Periodic table'!D29,"name")),1,0),0),0)</f>
        <v>0</v>
      </c>
      <c r="E27" s="3">
        <f>D28</f>
        <v>0</v>
      </c>
      <c r="F27" s="4" cm="1">
        <f t="array" ref="F27">IFERROR(IF(pt_search &lt;&gt; "",IF(SEARCH(pt_search,_FV('Periodic table'!F29,"name")),1,0),0),0)</f>
        <v>0</v>
      </c>
      <c r="G27" s="3">
        <f>F28</f>
        <v>0</v>
      </c>
      <c r="H27" s="4" cm="1">
        <f t="array" ref="H27">IFERROR(IF(pt_search &lt;&gt; "",IF(SEARCH(pt_search,_FV('Periodic table'!H29,"name")),1,0),0),0)</f>
        <v>0</v>
      </c>
      <c r="I27" s="3">
        <f>H28</f>
        <v>0</v>
      </c>
      <c r="J27" s="4" cm="1">
        <f t="array" ref="J27">IFERROR(IF(pt_search &lt;&gt; "",IF(SEARCH(pt_search,_FV('Periodic table'!J29,"name")),1,0),0),0)</f>
        <v>0</v>
      </c>
      <c r="K27" s="3">
        <f>J28</f>
        <v>0</v>
      </c>
      <c r="L27" s="4" cm="1">
        <f t="array" ref="L27">IFERROR(IF(pt_search &lt;&gt; "",IF(SEARCH(pt_search,_FV('Periodic table'!L29,"name")),1,0),0),0)</f>
        <v>0</v>
      </c>
      <c r="M27" s="3">
        <f>L28</f>
        <v>0</v>
      </c>
      <c r="N27" s="4" cm="1">
        <f t="array" ref="N27">IFERROR(IF(pt_search &lt;&gt; "",IF(SEARCH(pt_search,_FV('Periodic table'!N29,"name")),1,0),0),0)</f>
        <v>0</v>
      </c>
      <c r="O27" s="3">
        <f>N28</f>
        <v>0</v>
      </c>
      <c r="P27" s="4" cm="1">
        <f t="array" ref="P27">IFERROR(IF(pt_search &lt;&gt; "",IF(SEARCH(pt_search,_FV('Periodic table'!P29,"name")),1,0),0),0)</f>
        <v>0</v>
      </c>
      <c r="Q27" s="3">
        <f>P28</f>
        <v>0</v>
      </c>
      <c r="R27" s="4" cm="1">
        <f t="array" ref="R27">IFERROR(IF(pt_search &lt;&gt; "",IF(SEARCH(pt_search,_FV('Periodic table'!R29,"name")),1,0),0),0)</f>
        <v>0</v>
      </c>
      <c r="S27" s="3">
        <f>R28</f>
        <v>0</v>
      </c>
      <c r="T27" s="4" cm="1">
        <f t="array" ref="T27">IFERROR(IF(pt_search &lt;&gt; "",IF(SEARCH(pt_search,_FV('Periodic table'!T29,"name")),1,0),0),0)</f>
        <v>0</v>
      </c>
      <c r="U27" s="3">
        <f>T28</f>
        <v>0</v>
      </c>
      <c r="V27" s="4" cm="1">
        <f t="array" ref="V27">IFERROR(IF(pt_search &lt;&gt; "",IF(SEARCH(pt_search,_FV('Periodic table'!V29,"name")),1,0),0),0)</f>
        <v>0</v>
      </c>
      <c r="W27" s="3">
        <f>V28</f>
        <v>0</v>
      </c>
      <c r="X27" s="4" cm="1">
        <f t="array" ref="X27">IFERROR(IF(pt_search &lt;&gt; "",IF(SEARCH(pt_search,_FV('Periodic table'!X29,"name")),1,0),0),0)</f>
        <v>0</v>
      </c>
      <c r="Y27" s="3">
        <f>X28</f>
        <v>0</v>
      </c>
      <c r="Z27" s="4" cm="1">
        <f t="array" ref="Z27">IFERROR(IF(pt_search &lt;&gt; "",IF(SEARCH(pt_search,_FV('Periodic table'!Z29,"name")),1,0),0),0)</f>
        <v>0</v>
      </c>
      <c r="AA27" s="3">
        <f>Z28</f>
        <v>0</v>
      </c>
      <c r="AB27" s="4" cm="1">
        <f t="array" ref="AB27">IFERROR(IF(pt_search &lt;&gt; "",IF(SEARCH(pt_search,_FV('Periodic table'!AB29,"name")),1,0),0),0)</f>
        <v>0</v>
      </c>
      <c r="AC27" s="3">
        <f>AB28</f>
        <v>0</v>
      </c>
      <c r="AD27" s="4" cm="1">
        <f t="array" ref="AD27">IFERROR(IF(pt_search &lt;&gt; "",IF(SEARCH(pt_search,_FV('Periodic table'!AD29,"name")),1,0),0),0)</f>
        <v>0</v>
      </c>
      <c r="AE27" s="3">
        <f>AD28</f>
        <v>0</v>
      </c>
      <c r="AF27" s="4" cm="1">
        <f t="array" ref="AF27">IFERROR(IF(pt_search &lt;&gt; "",IF(SEARCH(pt_search,_FV('Periodic table'!AF29,"name")),1,0),0),0)</f>
        <v>0</v>
      </c>
      <c r="AG27" s="3">
        <f>AF28</f>
        <v>0</v>
      </c>
      <c r="AH27" s="4" cm="1">
        <f t="array" ref="AH27">IFERROR(IF(pt_search &lt;&gt; "",IF(SEARCH(pt_search,_FV('Periodic table'!AH29,"name")),1,0),0),0)</f>
        <v>0</v>
      </c>
      <c r="AI27" s="3">
        <f>AH28</f>
        <v>0</v>
      </c>
      <c r="AJ27" s="4" cm="1">
        <f t="array" ref="AJ27">IFERROR(IF(pt_search &lt;&gt; "",IF(SEARCH(pt_search,_FV('Periodic table'!AJ29,"name")),1,0),0),0)</f>
        <v>0</v>
      </c>
      <c r="AK27" s="3">
        <f>AJ28</f>
        <v>0</v>
      </c>
      <c r="AL27" s="4" cm="1">
        <f t="array" ref="AL27">IFERROR(IF(pt_search &lt;&gt; "",IF(SEARCH(pt_search,_FV('Periodic table'!AL29,"name")),1,0),0),0)</f>
        <v>0</v>
      </c>
      <c r="AM27" s="3">
        <f>AL28</f>
        <v>0</v>
      </c>
    </row>
    <row r="28" spans="1:39" x14ac:dyDescent="0.2">
      <c r="D28" s="5">
        <f>MAX(D25:D27)</f>
        <v>0</v>
      </c>
      <c r="E28" s="3">
        <f>D28</f>
        <v>0</v>
      </c>
      <c r="F28" s="5">
        <f>MAX(F25:F27)</f>
        <v>0</v>
      </c>
      <c r="G28" s="3">
        <f>F28</f>
        <v>0</v>
      </c>
      <c r="H28" s="5">
        <f>MAX(H25:H27)</f>
        <v>0</v>
      </c>
      <c r="I28" s="3">
        <f>H28</f>
        <v>0</v>
      </c>
      <c r="J28" s="5">
        <f>MAX(J25:J27)</f>
        <v>0</v>
      </c>
      <c r="K28" s="3">
        <f>J28</f>
        <v>0</v>
      </c>
      <c r="L28" s="5">
        <f>MAX(L25:L27)</f>
        <v>0</v>
      </c>
      <c r="M28" s="3">
        <f>L28</f>
        <v>0</v>
      </c>
      <c r="N28" s="5">
        <f>MAX(N25:N27)</f>
        <v>0</v>
      </c>
      <c r="O28" s="3">
        <f>N28</f>
        <v>0</v>
      </c>
      <c r="P28" s="5">
        <f>MAX(P25:P27)</f>
        <v>0</v>
      </c>
      <c r="Q28" s="3">
        <f>P28</f>
        <v>0</v>
      </c>
      <c r="R28" s="5">
        <f>MAX(R25:R27)</f>
        <v>0</v>
      </c>
      <c r="S28" s="3">
        <f>R28</f>
        <v>0</v>
      </c>
      <c r="T28" s="5">
        <f>MAX(T25:T27)</f>
        <v>0</v>
      </c>
      <c r="U28" s="3">
        <f>T28</f>
        <v>0</v>
      </c>
      <c r="V28" s="5">
        <f>MAX(V25:V27)</f>
        <v>0</v>
      </c>
      <c r="W28" s="3">
        <f>V28</f>
        <v>0</v>
      </c>
      <c r="X28" s="5">
        <f>MAX(X25:X27)</f>
        <v>0</v>
      </c>
      <c r="Y28" s="3">
        <f>X28</f>
        <v>0</v>
      </c>
      <c r="Z28" s="5">
        <f>MAX(Z25:Z27)</f>
        <v>0</v>
      </c>
      <c r="AA28" s="3">
        <f>Z28</f>
        <v>0</v>
      </c>
      <c r="AB28" s="5">
        <f>MAX(AB25:AB27)</f>
        <v>0</v>
      </c>
      <c r="AC28" s="3">
        <f>AB28</f>
        <v>0</v>
      </c>
      <c r="AD28" s="5">
        <f>MAX(AD25:AD27)</f>
        <v>0</v>
      </c>
      <c r="AE28" s="3">
        <f>AD28</f>
        <v>0</v>
      </c>
      <c r="AF28" s="5">
        <f>MAX(AF25:AF27)</f>
        <v>0</v>
      </c>
      <c r="AG28" s="3">
        <f>AF28</f>
        <v>0</v>
      </c>
      <c r="AH28" s="5">
        <f>MAX(AH25:AH27)</f>
        <v>0</v>
      </c>
      <c r="AI28" s="3">
        <f>AH28</f>
        <v>0</v>
      </c>
      <c r="AJ28" s="5">
        <f>MAX(AJ25:AJ27)</f>
        <v>0</v>
      </c>
      <c r="AK28" s="3">
        <f>AJ28</f>
        <v>0</v>
      </c>
      <c r="AL28" s="5">
        <f>MAX(AL25:AL27)</f>
        <v>0</v>
      </c>
      <c r="AM28" s="3">
        <f>AL28</f>
        <v>0</v>
      </c>
    </row>
    <row r="30" spans="1:39" x14ac:dyDescent="0.2">
      <c r="A30" s="7" t="s">
        <v>159</v>
      </c>
      <c r="D30" s="4">
        <f>IF(pt_search='Periodic table'!D32,1,0)</f>
        <v>0</v>
      </c>
      <c r="E30" s="3">
        <f>D33</f>
        <v>0</v>
      </c>
      <c r="F30" s="4">
        <f>IF(pt_search='Periodic table'!F32,1,0)</f>
        <v>0</v>
      </c>
      <c r="G30" s="3">
        <f>F33</f>
        <v>0</v>
      </c>
      <c r="H30" s="4"/>
      <c r="J30" s="4">
        <f>IF(pt_search='Periodic table'!J32,1,0)</f>
        <v>0</v>
      </c>
      <c r="K30" s="3">
        <f>J33</f>
        <v>0</v>
      </c>
      <c r="L30" s="4">
        <f>IF(pt_search='Periodic table'!L32,1,0)</f>
        <v>0</v>
      </c>
      <c r="M30" s="3">
        <f>L33</f>
        <v>0</v>
      </c>
      <c r="N30" s="4">
        <f>IF(pt_search='Periodic table'!N32,1,0)</f>
        <v>0</v>
      </c>
      <c r="O30" s="3">
        <f>N33</f>
        <v>0</v>
      </c>
      <c r="P30" s="4">
        <f>IF(pt_search='Periodic table'!P32,1,0)</f>
        <v>0</v>
      </c>
      <c r="Q30" s="3">
        <f>P33</f>
        <v>0</v>
      </c>
      <c r="R30" s="4">
        <f>IF(pt_search='Periodic table'!R32,1,0)</f>
        <v>0</v>
      </c>
      <c r="S30" s="3">
        <f>R33</f>
        <v>0</v>
      </c>
      <c r="T30" s="4">
        <f>IF(pt_search='Periodic table'!T32,1,0)</f>
        <v>0</v>
      </c>
      <c r="U30" s="3">
        <f>T33</f>
        <v>0</v>
      </c>
      <c r="V30" s="4">
        <f>IF(pt_search='Periodic table'!V32,1,0)</f>
        <v>0</v>
      </c>
      <c r="W30" s="3">
        <f>V33</f>
        <v>0</v>
      </c>
      <c r="X30" s="4">
        <f>IF(pt_search='Periodic table'!X32,1,0)</f>
        <v>0</v>
      </c>
      <c r="Y30" s="3">
        <f>X33</f>
        <v>0</v>
      </c>
      <c r="Z30" s="4">
        <f>IF(pt_search='Periodic table'!Z32,1,0)</f>
        <v>0</v>
      </c>
      <c r="AA30" s="3">
        <f>Z33</f>
        <v>0</v>
      </c>
      <c r="AB30" s="4">
        <f>IF(pt_search='Periodic table'!AB32,1,0)</f>
        <v>0</v>
      </c>
      <c r="AC30" s="3">
        <f>AB33</f>
        <v>0</v>
      </c>
      <c r="AD30" s="4">
        <f>IF(pt_search='Periodic table'!AD32,1,0)</f>
        <v>0</v>
      </c>
      <c r="AE30" s="3">
        <f>AD33</f>
        <v>0</v>
      </c>
      <c r="AF30" s="4">
        <f>IF(pt_search='Periodic table'!AF32,1,0)</f>
        <v>0</v>
      </c>
      <c r="AG30" s="3">
        <f>AF33</f>
        <v>0</v>
      </c>
      <c r="AH30" s="4">
        <f>IF(pt_search='Periodic table'!AH32,1,0)</f>
        <v>0</v>
      </c>
      <c r="AI30" s="3">
        <f>AH33</f>
        <v>0</v>
      </c>
      <c r="AJ30" s="4">
        <f>IF(pt_search='Periodic table'!AJ32,1,0)</f>
        <v>0</v>
      </c>
      <c r="AK30" s="3">
        <f>AJ33</f>
        <v>0</v>
      </c>
      <c r="AL30" s="4">
        <f>IF(pt_search='Periodic table'!AL32,1,0)</f>
        <v>0</v>
      </c>
      <c r="AM30" s="3">
        <f>AL33</f>
        <v>0</v>
      </c>
    </row>
    <row r="31" spans="1:39" x14ac:dyDescent="0.2">
      <c r="A31" s="3" t="e" cm="1">
        <f t="array" aca="1" ref="A31:A38" ca="1">_xlfn._xlws.SORT(CompundList[Compound],,1)</f>
        <v>#NAME?</v>
      </c>
      <c r="D31" s="4">
        <f>IF(pt_search='Periodic table'!D33,1,0)</f>
        <v>0</v>
      </c>
      <c r="E31" s="3">
        <f>D33</f>
        <v>0</v>
      </c>
      <c r="F31" s="4">
        <f>IF(pt_search='Periodic table'!F33,1,0)</f>
        <v>0</v>
      </c>
      <c r="G31" s="3">
        <f>F33</f>
        <v>0</v>
      </c>
      <c r="H31" s="4"/>
      <c r="J31" s="4">
        <f>IF(pt_search='Periodic table'!J33,1,0)</f>
        <v>0</v>
      </c>
      <c r="K31" s="3">
        <f>J33</f>
        <v>0</v>
      </c>
      <c r="L31" s="4">
        <f>IF(pt_search='Periodic table'!L33,1,0)</f>
        <v>0</v>
      </c>
      <c r="M31" s="3">
        <f>L33</f>
        <v>0</v>
      </c>
      <c r="N31" s="4">
        <f>IF(pt_search='Periodic table'!N33,1,0)</f>
        <v>0</v>
      </c>
      <c r="O31" s="3">
        <f>N33</f>
        <v>0</v>
      </c>
      <c r="P31" s="4">
        <f>IF(pt_search='Periodic table'!P33,1,0)</f>
        <v>0</v>
      </c>
      <c r="Q31" s="3">
        <f>P33</f>
        <v>0</v>
      </c>
      <c r="R31" s="4">
        <f>IF(pt_search='Periodic table'!R33,1,0)</f>
        <v>0</v>
      </c>
      <c r="S31" s="3">
        <f>R33</f>
        <v>0</v>
      </c>
      <c r="T31" s="4">
        <f>IF(pt_search='Periodic table'!T33,1,0)</f>
        <v>0</v>
      </c>
      <c r="U31" s="3">
        <f>T33</f>
        <v>0</v>
      </c>
      <c r="V31" s="4">
        <f>IF(pt_search='Periodic table'!V33,1,0)</f>
        <v>0</v>
      </c>
      <c r="W31" s="3">
        <f>V33</f>
        <v>0</v>
      </c>
      <c r="X31" s="4">
        <f>IF(pt_search='Periodic table'!X33,1,0)</f>
        <v>0</v>
      </c>
      <c r="Y31" s="3">
        <f>X33</f>
        <v>0</v>
      </c>
      <c r="Z31" s="4">
        <f>IF(pt_search='Periodic table'!Z33,1,0)</f>
        <v>0</v>
      </c>
      <c r="AA31" s="3">
        <f>Z33</f>
        <v>0</v>
      </c>
      <c r="AB31" s="4">
        <f>IF(pt_search='Periodic table'!AB33,1,0)</f>
        <v>0</v>
      </c>
      <c r="AC31" s="3">
        <f>AB33</f>
        <v>0</v>
      </c>
      <c r="AD31" s="4">
        <f>IF(pt_search='Periodic table'!AD33,1,0)</f>
        <v>0</v>
      </c>
      <c r="AE31" s="3">
        <f>AD33</f>
        <v>0</v>
      </c>
      <c r="AF31" s="4">
        <f>IF(pt_search='Periodic table'!AF33,1,0)</f>
        <v>0</v>
      </c>
      <c r="AG31" s="3">
        <f>AF33</f>
        <v>0</v>
      </c>
      <c r="AH31" s="4">
        <f>IF(pt_search='Periodic table'!AH33,1,0)</f>
        <v>0</v>
      </c>
      <c r="AI31" s="3">
        <f>AH33</f>
        <v>0</v>
      </c>
      <c r="AJ31" s="4">
        <f>IF(pt_search='Periodic table'!AJ33,1,0)</f>
        <v>0</v>
      </c>
      <c r="AK31" s="3">
        <f>AJ33</f>
        <v>0</v>
      </c>
      <c r="AL31" s="4">
        <f>IF(pt_search='Periodic table'!AL33,1,0)</f>
        <v>0</v>
      </c>
      <c r="AM31" s="3">
        <f>AL33</f>
        <v>0</v>
      </c>
    </row>
    <row r="32" spans="1:39" x14ac:dyDescent="0.2">
      <c r="A32" s="3" t="e">
        <f ca="1"/>
        <v>#NAME?</v>
      </c>
      <c r="D32" s="4" cm="1">
        <f t="array" ref="D32">IFERROR(IF(pt_search &lt;&gt; "",IF(SEARCH(pt_search,_FV('Periodic table'!D34,"name")),1,0),0),0)</f>
        <v>0</v>
      </c>
      <c r="E32" s="3">
        <f>D33</f>
        <v>0</v>
      </c>
      <c r="F32" s="4" cm="1">
        <f t="array" ref="F32">IFERROR(IF(pt_search &lt;&gt; "",IF(SEARCH(pt_search,_FV('Periodic table'!F34,"name")),1,0),0),0)</f>
        <v>0</v>
      </c>
      <c r="G32" s="3">
        <f>F33</f>
        <v>0</v>
      </c>
      <c r="H32" s="4"/>
      <c r="J32" s="4" cm="1">
        <f t="array" ref="J32">IFERROR(IF(pt_search &lt;&gt; "",IF(SEARCH(pt_search,_FV('Periodic table'!J34,"name")),1,0),0),0)</f>
        <v>0</v>
      </c>
      <c r="K32" s="3">
        <f>J33</f>
        <v>0</v>
      </c>
      <c r="L32" s="4" cm="1">
        <f t="array" ref="L32">IFERROR(IF(pt_search &lt;&gt; "",IF(SEARCH(pt_search,_FV('Periodic table'!L34,"name")),1,0),0),0)</f>
        <v>0</v>
      </c>
      <c r="M32" s="3">
        <f>L33</f>
        <v>0</v>
      </c>
      <c r="N32" s="4" cm="1">
        <f t="array" ref="N32">IFERROR(IF(pt_search &lt;&gt; "",IF(SEARCH(pt_search,_FV('Periodic table'!N34,"name")),1,0),0),0)</f>
        <v>0</v>
      </c>
      <c r="O32" s="3">
        <f>N33</f>
        <v>0</v>
      </c>
      <c r="P32" s="4" cm="1">
        <f t="array" ref="P32">IFERROR(IF(pt_search &lt;&gt; "",IF(SEARCH(pt_search,_FV('Periodic table'!P34,"name")),1,0),0),0)</f>
        <v>0</v>
      </c>
      <c r="Q32" s="3">
        <f>P33</f>
        <v>0</v>
      </c>
      <c r="R32" s="4" cm="1">
        <f t="array" ref="R32">IFERROR(IF(pt_search &lt;&gt; "",IF(SEARCH(pt_search,_FV('Periodic table'!R34,"name")),1,0),0),0)</f>
        <v>0</v>
      </c>
      <c r="S32" s="3">
        <f>R33</f>
        <v>0</v>
      </c>
      <c r="T32" s="4" cm="1">
        <f t="array" ref="T32">IFERROR(IF(pt_search &lt;&gt; "",IF(SEARCH(pt_search,_FV('Periodic table'!T34,"name")),1,0),0),0)</f>
        <v>0</v>
      </c>
      <c r="U32" s="3">
        <f>T33</f>
        <v>0</v>
      </c>
      <c r="V32" s="4" cm="1">
        <f t="array" ref="V32">IFERROR(IF(pt_search &lt;&gt; "",IF(SEARCH(pt_search,_FV('Periodic table'!V34,"name")),1,0),0),0)</f>
        <v>0</v>
      </c>
      <c r="W32" s="3">
        <f>V33</f>
        <v>0</v>
      </c>
      <c r="X32" s="4" cm="1">
        <f t="array" ref="X32">IFERROR(IF(pt_search &lt;&gt; "",IF(SEARCH(pt_search,_FV('Periodic table'!X34,"name")),1,0),0),0)</f>
        <v>0</v>
      </c>
      <c r="Y32" s="3">
        <f>X33</f>
        <v>0</v>
      </c>
      <c r="Z32" s="4" cm="1">
        <f t="array" ref="Z32">IFERROR(IF(pt_search &lt;&gt; "",IF(SEARCH(pt_search,_FV('Periodic table'!Z34,"name")),1,0),0),0)</f>
        <v>0</v>
      </c>
      <c r="AA32" s="3">
        <f>Z33</f>
        <v>0</v>
      </c>
      <c r="AB32" s="4" cm="1">
        <f t="array" ref="AB32">IFERROR(IF(pt_search &lt;&gt; "",IF(SEARCH(pt_search,_FV('Periodic table'!AB34,"name")),1,0),0),0)</f>
        <v>0</v>
      </c>
      <c r="AC32" s="3">
        <f>AB33</f>
        <v>0</v>
      </c>
      <c r="AD32" s="4" cm="1">
        <f t="array" ref="AD32">IFERROR(IF(pt_search &lt;&gt; "",IF(SEARCH(pt_search,_FV('Periodic table'!AD34,"name")),1,0),0),0)</f>
        <v>0</v>
      </c>
      <c r="AE32" s="3">
        <f>AD33</f>
        <v>0</v>
      </c>
      <c r="AF32" s="4" cm="1">
        <f t="array" ref="AF32">IFERROR(IF(pt_search &lt;&gt; "",IF(SEARCH(pt_search,_FV('Periodic table'!AF34,"name")),1,0),0),0)</f>
        <v>0</v>
      </c>
      <c r="AG32" s="3">
        <f>AF33</f>
        <v>0</v>
      </c>
      <c r="AH32" s="4" cm="1">
        <f t="array" ref="AH32">IFERROR(IF(pt_search &lt;&gt; "",IF(SEARCH(pt_search,_FV('Periodic table'!AH34,"name")),1,0),0),0)</f>
        <v>0</v>
      </c>
      <c r="AI32" s="3">
        <f>AH33</f>
        <v>0</v>
      </c>
      <c r="AJ32" s="4" cm="1">
        <f t="array" ref="AJ32">IFERROR(IF(pt_search &lt;&gt; "",IF(SEARCH(pt_search,_FV('Periodic table'!AJ34,"name")),1,0),0),0)</f>
        <v>0</v>
      </c>
      <c r="AK32" s="3">
        <f>AJ33</f>
        <v>0</v>
      </c>
      <c r="AL32" s="4" cm="1">
        <f t="array" ref="AL32">IFERROR(IF(pt_search &lt;&gt; "",IF(SEARCH(pt_search,_FV('Periodic table'!AL34,"name")),1,0),0),0)</f>
        <v>0</v>
      </c>
      <c r="AM32" s="3">
        <f>AL33</f>
        <v>0</v>
      </c>
    </row>
    <row r="33" spans="1:39" x14ac:dyDescent="0.2">
      <c r="A33" s="3" t="e">
        <f ca="1"/>
        <v>#NAME?</v>
      </c>
      <c r="D33" s="5">
        <f>MAX(D30:D32)</f>
        <v>0</v>
      </c>
      <c r="E33" s="3">
        <f>D33</f>
        <v>0</v>
      </c>
      <c r="F33" s="5">
        <f>MAX(F30:F32)</f>
        <v>0</v>
      </c>
      <c r="G33" s="3">
        <f>F33</f>
        <v>0</v>
      </c>
      <c r="H33" s="4"/>
      <c r="J33" s="5">
        <f>MAX(J30:J32)</f>
        <v>0</v>
      </c>
      <c r="K33" s="3">
        <f>J33</f>
        <v>0</v>
      </c>
      <c r="L33" s="5">
        <f>MAX(L30:L32)</f>
        <v>0</v>
      </c>
      <c r="M33" s="3">
        <f>L33</f>
        <v>0</v>
      </c>
      <c r="N33" s="5">
        <f>MAX(N30:N32)</f>
        <v>0</v>
      </c>
      <c r="O33" s="3">
        <f>N33</f>
        <v>0</v>
      </c>
      <c r="P33" s="5">
        <f>MAX(P30:P32)</f>
        <v>0</v>
      </c>
      <c r="Q33" s="3">
        <f>P33</f>
        <v>0</v>
      </c>
      <c r="R33" s="5">
        <f>MAX(R30:R32)</f>
        <v>0</v>
      </c>
      <c r="S33" s="3">
        <f>R33</f>
        <v>0</v>
      </c>
      <c r="T33" s="5">
        <f>MAX(T30:T32)</f>
        <v>0</v>
      </c>
      <c r="U33" s="3">
        <f>T33</f>
        <v>0</v>
      </c>
      <c r="V33" s="5">
        <f>MAX(V30:V32)</f>
        <v>0</v>
      </c>
      <c r="W33" s="3">
        <f>V33</f>
        <v>0</v>
      </c>
      <c r="X33" s="5">
        <f>MAX(X30:X32)</f>
        <v>0</v>
      </c>
      <c r="Y33" s="3">
        <f>X33</f>
        <v>0</v>
      </c>
      <c r="Z33" s="5">
        <f>MAX(Z30:Z32)</f>
        <v>0</v>
      </c>
      <c r="AA33" s="3">
        <f>Z33</f>
        <v>0</v>
      </c>
      <c r="AB33" s="5">
        <f>MAX(AB30:AB32)</f>
        <v>0</v>
      </c>
      <c r="AC33" s="3">
        <f>AB33</f>
        <v>0</v>
      </c>
      <c r="AD33" s="5">
        <f>MAX(AD30:AD32)</f>
        <v>0</v>
      </c>
      <c r="AE33" s="3">
        <f>AD33</f>
        <v>0</v>
      </c>
      <c r="AF33" s="5">
        <f>MAX(AF30:AF32)</f>
        <v>0</v>
      </c>
      <c r="AG33" s="3">
        <f>AF33</f>
        <v>0</v>
      </c>
      <c r="AH33" s="5">
        <f>MAX(AH30:AH32)</f>
        <v>0</v>
      </c>
      <c r="AI33" s="3">
        <f>AH33</f>
        <v>0</v>
      </c>
      <c r="AJ33" s="5">
        <f>MAX(AJ30:AJ32)</f>
        <v>0</v>
      </c>
      <c r="AK33" s="3">
        <f>AJ33</f>
        <v>0</v>
      </c>
      <c r="AL33" s="5">
        <f>MAX(AL30:AL32)</f>
        <v>0</v>
      </c>
      <c r="AM33" s="3">
        <f>AL33</f>
        <v>0</v>
      </c>
    </row>
    <row r="34" spans="1:39" x14ac:dyDescent="0.35">
      <c r="A34" s="3" t="e">
        <f ca="1"/>
        <v>#NAME?</v>
      </c>
    </row>
    <row r="35" spans="1:39" x14ac:dyDescent="0.2">
      <c r="A35" s="3" t="e">
        <f ca="1"/>
        <v>#NAME?</v>
      </c>
      <c r="D35" s="4">
        <f>IF(pt_search='Periodic table'!D37,1,0)</f>
        <v>0</v>
      </c>
      <c r="E35" s="3">
        <f>D38</f>
        <v>0</v>
      </c>
      <c r="F35" s="4">
        <f>IF(pt_search='Periodic table'!F37,1,0)</f>
        <v>0</v>
      </c>
      <c r="G35" s="3">
        <f>F38</f>
        <v>0</v>
      </c>
      <c r="H35" s="4"/>
      <c r="J35" s="4">
        <f>IF(pt_search='Periodic table'!J37,1,0)</f>
        <v>0</v>
      </c>
      <c r="K35" s="3">
        <f>J38</f>
        <v>0</v>
      </c>
      <c r="L35" s="4">
        <f>IF(pt_search='Periodic table'!L37,1,0)</f>
        <v>0</v>
      </c>
      <c r="M35" s="3">
        <f>L38</f>
        <v>0</v>
      </c>
      <c r="N35" s="4">
        <f>IF(pt_search='Periodic table'!N37,1,0)</f>
        <v>0</v>
      </c>
      <c r="O35" s="3">
        <f>N38</f>
        <v>0</v>
      </c>
      <c r="P35" s="4">
        <f>IF(pt_search='Periodic table'!P37,1,0)</f>
        <v>0</v>
      </c>
      <c r="Q35" s="3">
        <f>P38</f>
        <v>0</v>
      </c>
      <c r="R35" s="4">
        <f>IF(pt_search='Periodic table'!R37,1,0)</f>
        <v>0</v>
      </c>
      <c r="S35" s="3">
        <f>R38</f>
        <v>0</v>
      </c>
      <c r="T35" s="4">
        <f>IF(pt_search='Periodic table'!T37,1,0)</f>
        <v>0</v>
      </c>
      <c r="U35" s="3">
        <f>T38</f>
        <v>0</v>
      </c>
      <c r="V35" s="4">
        <f>IF(pt_search='Periodic table'!V37,1,0)</f>
        <v>0</v>
      </c>
      <c r="W35" s="3">
        <f>V38</f>
        <v>0</v>
      </c>
      <c r="X35" s="4">
        <f>IF(pt_search='Periodic table'!X37,1,0)</f>
        <v>0</v>
      </c>
      <c r="Y35" s="3">
        <f>X38</f>
        <v>0</v>
      </c>
      <c r="Z35" s="4">
        <f>IF(pt_search='Periodic table'!Z37,1,0)</f>
        <v>0</v>
      </c>
      <c r="AA35" s="3">
        <f>Z38</f>
        <v>0</v>
      </c>
      <c r="AB35" s="4">
        <f>IF(pt_search='Periodic table'!AB37,1,0)</f>
        <v>0</v>
      </c>
      <c r="AC35" s="3">
        <f>AB38</f>
        <v>0</v>
      </c>
      <c r="AD35" s="4">
        <f>IF(pt_search='Periodic table'!AD37,1,0)</f>
        <v>0</v>
      </c>
      <c r="AE35" s="3">
        <f>AD38</f>
        <v>0</v>
      </c>
      <c r="AF35" s="4">
        <f>IF(pt_search='Periodic table'!AF37,1,0)</f>
        <v>0</v>
      </c>
      <c r="AG35" s="3">
        <f>AF38</f>
        <v>0</v>
      </c>
      <c r="AH35" s="4">
        <f>IF(pt_search='Periodic table'!AH37,1,0)</f>
        <v>0</v>
      </c>
      <c r="AI35" s="3">
        <f>AH38</f>
        <v>0</v>
      </c>
      <c r="AJ35" s="4">
        <f>IF(pt_search='Periodic table'!AJ37,1,0)</f>
        <v>0</v>
      </c>
      <c r="AK35" s="3">
        <f>AJ38</f>
        <v>0</v>
      </c>
      <c r="AL35" s="4">
        <f>IF(pt_search='Periodic table'!AL37,1,0)</f>
        <v>0</v>
      </c>
      <c r="AM35" s="3">
        <f>AL38</f>
        <v>0</v>
      </c>
    </row>
    <row r="36" spans="1:39" x14ac:dyDescent="0.2">
      <c r="A36" s="3" t="e">
        <f ca="1"/>
        <v>#NAME?</v>
      </c>
      <c r="D36" s="4">
        <f>IF(pt_search='Periodic table'!D38,1,0)</f>
        <v>0</v>
      </c>
      <c r="E36" s="3">
        <f>D38</f>
        <v>0</v>
      </c>
      <c r="F36" s="4">
        <f>IF(pt_search='Periodic table'!F38,1,0)</f>
        <v>0</v>
      </c>
      <c r="G36" s="3">
        <f>F38</f>
        <v>0</v>
      </c>
      <c r="H36" s="4"/>
      <c r="J36" s="4">
        <f>IF(pt_search='Periodic table'!J38,1,0)</f>
        <v>0</v>
      </c>
      <c r="K36" s="3">
        <f>J38</f>
        <v>0</v>
      </c>
      <c r="L36" s="4">
        <f>IF(pt_search='Periodic table'!L38,1,0)</f>
        <v>0</v>
      </c>
      <c r="M36" s="3">
        <f>L38</f>
        <v>0</v>
      </c>
      <c r="N36" s="4">
        <f>IF(pt_search='Periodic table'!N38,1,0)</f>
        <v>0</v>
      </c>
      <c r="O36" s="3">
        <f>N38</f>
        <v>0</v>
      </c>
      <c r="P36" s="4">
        <f>IF(pt_search='Periodic table'!P38,1,0)</f>
        <v>0</v>
      </c>
      <c r="Q36" s="3">
        <f>P38</f>
        <v>0</v>
      </c>
      <c r="R36" s="4">
        <f>IF(pt_search='Periodic table'!R38,1,0)</f>
        <v>0</v>
      </c>
      <c r="S36" s="3">
        <f>R38</f>
        <v>0</v>
      </c>
      <c r="T36" s="4">
        <f>IF(pt_search='Periodic table'!T38,1,0)</f>
        <v>0</v>
      </c>
      <c r="U36" s="3">
        <f>T38</f>
        <v>0</v>
      </c>
      <c r="V36" s="4">
        <f>IF(pt_search='Periodic table'!V38,1,0)</f>
        <v>0</v>
      </c>
      <c r="W36" s="3">
        <f>V38</f>
        <v>0</v>
      </c>
      <c r="X36" s="4">
        <f>IF(pt_search='Periodic table'!X38,1,0)</f>
        <v>0</v>
      </c>
      <c r="Y36" s="3">
        <f>X38</f>
        <v>0</v>
      </c>
      <c r="Z36" s="4">
        <f>IF(pt_search='Periodic table'!Z38,1,0)</f>
        <v>0</v>
      </c>
      <c r="AA36" s="3">
        <f>Z38</f>
        <v>0</v>
      </c>
      <c r="AB36" s="4">
        <f>IF(pt_search='Periodic table'!AB38,1,0)</f>
        <v>0</v>
      </c>
      <c r="AC36" s="3">
        <f>AB38</f>
        <v>0</v>
      </c>
      <c r="AD36" s="4">
        <f>IF(pt_search='Periodic table'!AD38,1,0)</f>
        <v>0</v>
      </c>
      <c r="AE36" s="3">
        <f>AD38</f>
        <v>0</v>
      </c>
      <c r="AF36" s="4">
        <f>IF(pt_search='Periodic table'!AF38,1,0)</f>
        <v>0</v>
      </c>
      <c r="AG36" s="3">
        <f>AF38</f>
        <v>0</v>
      </c>
      <c r="AH36" s="4">
        <f>IF(pt_search='Periodic table'!AH38,1,0)</f>
        <v>0</v>
      </c>
      <c r="AI36" s="3">
        <f>AH38</f>
        <v>0</v>
      </c>
      <c r="AJ36" s="4">
        <f>IF(pt_search='Periodic table'!AJ38,1,0)</f>
        <v>0</v>
      </c>
      <c r="AK36" s="3">
        <f>AJ38</f>
        <v>0</v>
      </c>
      <c r="AL36" s="4">
        <f>IF(pt_search='Periodic table'!AL38,1,0)</f>
        <v>0</v>
      </c>
      <c r="AM36" s="3">
        <f>AL38</f>
        <v>0</v>
      </c>
    </row>
    <row r="37" spans="1:39" x14ac:dyDescent="0.2">
      <c r="A37" s="3" t="e">
        <f ca="1"/>
        <v>#NAME?</v>
      </c>
      <c r="D37" s="4" cm="1">
        <f t="array" ref="D37">IFERROR(IF(pt_search &lt;&gt; "",IF(SEARCH(pt_search,_FV('Periodic table'!D39,"name")),1,0),0),0)</f>
        <v>0</v>
      </c>
      <c r="E37" s="3">
        <f>D38</f>
        <v>0</v>
      </c>
      <c r="F37" s="4" cm="1">
        <f t="array" ref="F37">IFERROR(IF(pt_search &lt;&gt; "",IF(SEARCH(pt_search,_FV('Periodic table'!F39,"name")),1,0),0),0)</f>
        <v>0</v>
      </c>
      <c r="G37" s="3">
        <f>F38</f>
        <v>0</v>
      </c>
      <c r="H37" s="4"/>
      <c r="J37" s="4" cm="1">
        <f t="array" ref="J37">IFERROR(IF(pt_search &lt;&gt; "",IF(SEARCH(pt_search,_FV('Periodic table'!J39,"name")),1,0),0),0)</f>
        <v>0</v>
      </c>
      <c r="K37" s="3">
        <f>J38</f>
        <v>0</v>
      </c>
      <c r="L37" s="4" cm="1">
        <f t="array" ref="L37">IFERROR(IF(pt_search &lt;&gt; "",IF(SEARCH(pt_search,_FV('Periodic table'!L39,"name")),1,0),0),0)</f>
        <v>0</v>
      </c>
      <c r="M37" s="3">
        <f>L38</f>
        <v>0</v>
      </c>
      <c r="N37" s="4" cm="1">
        <f t="array" ref="N37">IFERROR(IF(pt_search &lt;&gt; "",IF(SEARCH(pt_search,_FV('Periodic table'!N39,"name")),1,0),0),0)</f>
        <v>0</v>
      </c>
      <c r="O37" s="3">
        <f>N38</f>
        <v>0</v>
      </c>
      <c r="P37" s="4" cm="1">
        <f t="array" ref="P37">IFERROR(IF(pt_search &lt;&gt; "",IF(SEARCH(pt_search,_FV('Periodic table'!P39,"name")),1,0),0),0)</f>
        <v>0</v>
      </c>
      <c r="Q37" s="3">
        <f>P38</f>
        <v>0</v>
      </c>
      <c r="R37" s="4" cm="1">
        <f t="array" ref="R37">IFERROR(IF(pt_search &lt;&gt; "",IF(SEARCH(pt_search,_FV('Periodic table'!R39,"name")),1,0),0),0)</f>
        <v>0</v>
      </c>
      <c r="S37" s="3">
        <f>R38</f>
        <v>0</v>
      </c>
      <c r="T37" s="4" cm="1">
        <f t="array" ref="T37">IFERROR(IF(pt_search &lt;&gt; "",IF(SEARCH(pt_search,_FV('Periodic table'!T39,"name")),1,0),0),0)</f>
        <v>0</v>
      </c>
      <c r="U37" s="3">
        <f>T38</f>
        <v>0</v>
      </c>
      <c r="V37" s="4" cm="1">
        <f t="array" ref="V37">IFERROR(IF(pt_search &lt;&gt; "",IF(SEARCH(pt_search,_FV('Periodic table'!V39,"name")),1,0),0),0)</f>
        <v>0</v>
      </c>
      <c r="W37" s="3">
        <f>V38</f>
        <v>0</v>
      </c>
      <c r="X37" s="4" cm="1">
        <f t="array" ref="X37">IFERROR(IF(pt_search &lt;&gt; "",IF(SEARCH(pt_search,_FV('Periodic table'!X39,"name")),1,0),0),0)</f>
        <v>0</v>
      </c>
      <c r="Y37" s="3">
        <f>X38</f>
        <v>0</v>
      </c>
      <c r="Z37" s="4" cm="1">
        <f t="array" ref="Z37">IFERROR(IF(pt_search &lt;&gt; "",IF(SEARCH(pt_search,_FV('Periodic table'!Z39,"name")),1,0),0),0)</f>
        <v>0</v>
      </c>
      <c r="AA37" s="3">
        <f>Z38</f>
        <v>0</v>
      </c>
      <c r="AB37" s="4" cm="1">
        <f t="array" ref="AB37">IFERROR(IF(pt_search &lt;&gt; "",IF(SEARCH(pt_search,_FV('Periodic table'!AB39,"name")),1,0),0),0)</f>
        <v>0</v>
      </c>
      <c r="AC37" s="3">
        <f>AB38</f>
        <v>0</v>
      </c>
      <c r="AD37" s="4" cm="1">
        <f t="array" ref="AD37">IFERROR(IF(pt_search &lt;&gt; "",IF(SEARCH(pt_search,_FV('Periodic table'!AD39,"name")),1,0),0),0)</f>
        <v>0</v>
      </c>
      <c r="AE37" s="3">
        <f>AD38</f>
        <v>0</v>
      </c>
      <c r="AF37" s="4" cm="1">
        <f t="array" ref="AF37">IFERROR(IF(pt_search &lt;&gt; "",IF(SEARCH(pt_search,_FV('Periodic table'!AF39,"name")),1,0),0),0)</f>
        <v>0</v>
      </c>
      <c r="AG37" s="3">
        <f>AF38</f>
        <v>0</v>
      </c>
      <c r="AH37" s="4" cm="1">
        <f t="array" ref="AH37">IFERROR(IF(pt_search &lt;&gt; "",IF(SEARCH(pt_search,_FV('Periodic table'!AH39,"name")),1,0),0),0)</f>
        <v>0</v>
      </c>
      <c r="AI37" s="3">
        <f>AH38</f>
        <v>0</v>
      </c>
      <c r="AJ37" s="4" cm="1">
        <f t="array" ref="AJ37">IFERROR(IF(pt_search &lt;&gt; "",IF(SEARCH(pt_search,_FV('Periodic table'!AJ39,"name")),1,0),0),0)</f>
        <v>0</v>
      </c>
      <c r="AK37" s="3">
        <f>AJ38</f>
        <v>0</v>
      </c>
      <c r="AL37" s="4" cm="1">
        <f t="array" ref="AL37">IFERROR(IF(pt_search &lt;&gt; "",IF(SEARCH(pt_search,_FV('Periodic table'!AL39,"name")),1,0),0),0)</f>
        <v>0</v>
      </c>
      <c r="AM37" s="3">
        <f>AL38</f>
        <v>0</v>
      </c>
    </row>
    <row r="38" spans="1:39" x14ac:dyDescent="0.2">
      <c r="A38" s="3" t="e">
        <f ca="1"/>
        <v>#NAME?</v>
      </c>
      <c r="D38" s="5">
        <f>MAX(D35:D37)</f>
        <v>0</v>
      </c>
      <c r="E38" s="3">
        <f>D38</f>
        <v>0</v>
      </c>
      <c r="F38" s="5">
        <f>MAX(F35:F37)</f>
        <v>0</v>
      </c>
      <c r="G38" s="3">
        <f>F38</f>
        <v>0</v>
      </c>
      <c r="H38" s="4"/>
      <c r="J38" s="5">
        <f>MAX(J35:J37)</f>
        <v>0</v>
      </c>
      <c r="K38" s="3">
        <f>J38</f>
        <v>0</v>
      </c>
      <c r="L38" s="5">
        <f>MAX(L35:L37)</f>
        <v>0</v>
      </c>
      <c r="M38" s="3">
        <f>L38</f>
        <v>0</v>
      </c>
      <c r="N38" s="5">
        <f>MAX(N35:N37)</f>
        <v>0</v>
      </c>
      <c r="O38" s="3">
        <f>N38</f>
        <v>0</v>
      </c>
      <c r="P38" s="5">
        <f>MAX(P35:P37)</f>
        <v>0</v>
      </c>
      <c r="Q38" s="3">
        <f>P38</f>
        <v>0</v>
      </c>
      <c r="R38" s="5">
        <f>MAX(R35:R37)</f>
        <v>0</v>
      </c>
      <c r="S38" s="3">
        <f>R38</f>
        <v>0</v>
      </c>
      <c r="T38" s="5">
        <f>MAX(T35:T37)</f>
        <v>0</v>
      </c>
      <c r="U38" s="3">
        <f>T38</f>
        <v>0</v>
      </c>
      <c r="V38" s="5">
        <f>MAX(V35:V37)</f>
        <v>0</v>
      </c>
      <c r="W38" s="3">
        <f>V38</f>
        <v>0</v>
      </c>
      <c r="X38" s="5">
        <f>MAX(X35:X37)</f>
        <v>0</v>
      </c>
      <c r="Y38" s="3">
        <f>X38</f>
        <v>0</v>
      </c>
      <c r="Z38" s="5">
        <f>MAX(Z35:Z37)</f>
        <v>0</v>
      </c>
      <c r="AA38" s="3">
        <f>Z38</f>
        <v>0</v>
      </c>
      <c r="AB38" s="5">
        <f>MAX(AB35:AB37)</f>
        <v>0</v>
      </c>
      <c r="AC38" s="3">
        <f>AB38</f>
        <v>0</v>
      </c>
      <c r="AD38" s="5">
        <f>MAX(AD35:AD37)</f>
        <v>0</v>
      </c>
      <c r="AE38" s="3">
        <f>AD38</f>
        <v>0</v>
      </c>
      <c r="AF38" s="5">
        <f>MAX(AF35:AF37)</f>
        <v>0</v>
      </c>
      <c r="AG38" s="3">
        <f>AF38</f>
        <v>0</v>
      </c>
      <c r="AH38" s="5">
        <f>MAX(AH35:AH37)</f>
        <v>0</v>
      </c>
      <c r="AI38" s="3">
        <f>AH38</f>
        <v>0</v>
      </c>
      <c r="AJ38" s="5">
        <f>MAX(AJ35:AJ37)</f>
        <v>0</v>
      </c>
      <c r="AK38" s="3">
        <f>AJ38</f>
        <v>0</v>
      </c>
      <c r="AL38" s="5">
        <f>MAX(AL35:AL37)</f>
        <v>0</v>
      </c>
      <c r="AM38" s="3">
        <f>AL38</f>
        <v>0</v>
      </c>
    </row>
    <row r="40" spans="1:39" x14ac:dyDescent="0.2">
      <c r="J40" s="4">
        <f>IF(pt_search='Periodic table'!J42,1,0)</f>
        <v>0</v>
      </c>
      <c r="K40" s="3">
        <f>J43</f>
        <v>0</v>
      </c>
      <c r="L40" s="4">
        <f>IF(pt_search='Periodic table'!L42,1,0)</f>
        <v>0</v>
      </c>
      <c r="M40" s="3">
        <f>L43</f>
        <v>0</v>
      </c>
      <c r="N40" s="4">
        <f>IF(pt_search='Periodic table'!N42,1,0)</f>
        <v>0</v>
      </c>
      <c r="O40" s="3">
        <f>N43</f>
        <v>0</v>
      </c>
      <c r="P40" s="4">
        <f>IF(pt_search='Periodic table'!P42,1,0)</f>
        <v>0</v>
      </c>
      <c r="Q40" s="3">
        <f>P43</f>
        <v>0</v>
      </c>
      <c r="R40" s="4">
        <f>IF(pt_search='Periodic table'!R42,1,0)</f>
        <v>0</v>
      </c>
      <c r="S40" s="3">
        <f>R43</f>
        <v>0</v>
      </c>
      <c r="T40" s="4">
        <f>IF(pt_search='Periodic table'!T42,1,0)</f>
        <v>0</v>
      </c>
      <c r="U40" s="3">
        <f>T43</f>
        <v>0</v>
      </c>
      <c r="V40" s="4">
        <f>IF(pt_search='Periodic table'!V42,1,0)</f>
        <v>0</v>
      </c>
      <c r="W40" s="3">
        <f>V43</f>
        <v>0</v>
      </c>
      <c r="X40" s="4">
        <f>IF(pt_search='Periodic table'!X42,1,0)</f>
        <v>0</v>
      </c>
      <c r="Y40" s="3">
        <f>X43</f>
        <v>0</v>
      </c>
      <c r="Z40" s="4">
        <f>IF(pt_search='Periodic table'!Z42,1,0)</f>
        <v>0</v>
      </c>
      <c r="AA40" s="3">
        <f>Z43</f>
        <v>0</v>
      </c>
      <c r="AB40" s="4">
        <f>IF(pt_search='Periodic table'!AB42,1,0)</f>
        <v>0</v>
      </c>
      <c r="AC40" s="3">
        <f>AB43</f>
        <v>0</v>
      </c>
      <c r="AD40" s="4">
        <f>IF(pt_search='Periodic table'!AD42,1,0)</f>
        <v>0</v>
      </c>
      <c r="AE40" s="3">
        <f>AD43</f>
        <v>0</v>
      </c>
      <c r="AF40" s="4">
        <f>IF(pt_search='Periodic table'!AF42,1,0)</f>
        <v>0</v>
      </c>
      <c r="AG40" s="3">
        <f>AF43</f>
        <v>0</v>
      </c>
      <c r="AH40" s="4">
        <f>IF(pt_search='Periodic table'!AH42,1,0)</f>
        <v>0</v>
      </c>
      <c r="AI40" s="3">
        <f>AH43</f>
        <v>0</v>
      </c>
      <c r="AJ40" s="4">
        <f>IF(pt_search='Periodic table'!AJ42,1,0)</f>
        <v>0</v>
      </c>
      <c r="AK40" s="3">
        <f>AJ43</f>
        <v>0</v>
      </c>
      <c r="AL40" s="4">
        <f>IF(pt_search='Periodic table'!AL42,1,0)</f>
        <v>0</v>
      </c>
      <c r="AM40" s="3">
        <f>AL43</f>
        <v>0</v>
      </c>
    </row>
    <row r="41" spans="1:39" x14ac:dyDescent="0.2">
      <c r="J41" s="4">
        <f>IF(pt_search='Periodic table'!J43,1,0)</f>
        <v>0</v>
      </c>
      <c r="K41" s="3">
        <f>J43</f>
        <v>0</v>
      </c>
      <c r="L41" s="4">
        <f>IF(pt_search='Periodic table'!L43,1,0)</f>
        <v>0</v>
      </c>
      <c r="M41" s="3">
        <f>L43</f>
        <v>0</v>
      </c>
      <c r="N41" s="4">
        <f>IF(pt_search='Periodic table'!N43,1,0)</f>
        <v>0</v>
      </c>
      <c r="O41" s="3">
        <f>N43</f>
        <v>0</v>
      </c>
      <c r="P41" s="4">
        <f>IF(pt_search='Periodic table'!P43,1,0)</f>
        <v>0</v>
      </c>
      <c r="Q41" s="3">
        <f>P43</f>
        <v>0</v>
      </c>
      <c r="R41" s="4">
        <f>IF(pt_search='Periodic table'!R43,1,0)</f>
        <v>0</v>
      </c>
      <c r="S41" s="3">
        <f>R43</f>
        <v>0</v>
      </c>
      <c r="T41" s="4">
        <f>IF(pt_search='Periodic table'!T43,1,0)</f>
        <v>0</v>
      </c>
      <c r="U41" s="3">
        <f>T43</f>
        <v>0</v>
      </c>
      <c r="V41" s="4">
        <f>IF(pt_search='Periodic table'!V43,1,0)</f>
        <v>0</v>
      </c>
      <c r="W41" s="3">
        <f>V43</f>
        <v>0</v>
      </c>
      <c r="X41" s="4">
        <f>IF(pt_search='Periodic table'!X43,1,0)</f>
        <v>0</v>
      </c>
      <c r="Y41" s="3">
        <f>X43</f>
        <v>0</v>
      </c>
      <c r="Z41" s="4">
        <f>IF(pt_search='Periodic table'!Z43,1,0)</f>
        <v>0</v>
      </c>
      <c r="AA41" s="3">
        <f>Z43</f>
        <v>0</v>
      </c>
      <c r="AB41" s="4">
        <f>IF(pt_search='Periodic table'!AB43,1,0)</f>
        <v>0</v>
      </c>
      <c r="AC41" s="3">
        <f>AB43</f>
        <v>0</v>
      </c>
      <c r="AD41" s="4">
        <f>IF(pt_search='Periodic table'!AD43,1,0)</f>
        <v>0</v>
      </c>
      <c r="AE41" s="3">
        <f>AD43</f>
        <v>0</v>
      </c>
      <c r="AF41" s="4">
        <f>IF(pt_search='Periodic table'!AF43,1,0)</f>
        <v>0</v>
      </c>
      <c r="AG41" s="3">
        <f>AF43</f>
        <v>0</v>
      </c>
      <c r="AH41" s="4">
        <f>IF(pt_search='Periodic table'!AH43,1,0)</f>
        <v>0</v>
      </c>
      <c r="AI41" s="3">
        <f>AH43</f>
        <v>0</v>
      </c>
      <c r="AJ41" s="4">
        <f>IF(pt_search='Periodic table'!AJ43,1,0)</f>
        <v>0</v>
      </c>
      <c r="AK41" s="3">
        <f>AJ43</f>
        <v>0</v>
      </c>
      <c r="AL41" s="4">
        <f>IF(pt_search='Periodic table'!AL43,1,0)</f>
        <v>0</v>
      </c>
      <c r="AM41" s="3">
        <f>AL43</f>
        <v>0</v>
      </c>
    </row>
    <row r="42" spans="1:39" x14ac:dyDescent="0.2">
      <c r="J42" s="4" cm="1">
        <f t="array" ref="J42">IFERROR(IF(pt_search &lt;&gt; "",IF(SEARCH(pt_search,_FV('Periodic table'!J44,"name")),1,0),0),0)</f>
        <v>0</v>
      </c>
      <c r="K42" s="3">
        <f>J43</f>
        <v>0</v>
      </c>
      <c r="L42" s="4" cm="1">
        <f t="array" ref="L42">IFERROR(IF(pt_search &lt;&gt; "",IF(SEARCH(pt_search,_FV('Periodic table'!L44,"name")),1,0),0),0)</f>
        <v>0</v>
      </c>
      <c r="M42" s="3">
        <f>L43</f>
        <v>0</v>
      </c>
      <c r="N42" s="4" cm="1">
        <f t="array" ref="N42">IFERROR(IF(pt_search &lt;&gt; "",IF(SEARCH(pt_search,_FV('Periodic table'!N44,"name")),1,0),0),0)</f>
        <v>0</v>
      </c>
      <c r="O42" s="3">
        <f>N43</f>
        <v>0</v>
      </c>
      <c r="P42" s="4" cm="1">
        <f t="array" ref="P42">IFERROR(IF(pt_search &lt;&gt; "",IF(SEARCH(pt_search,_FV('Periodic table'!P44,"name")),1,0),0),0)</f>
        <v>0</v>
      </c>
      <c r="Q42" s="3">
        <f>P43</f>
        <v>0</v>
      </c>
      <c r="R42" s="4" cm="1">
        <f t="array" ref="R42">IFERROR(IF(pt_search &lt;&gt; "",IF(SEARCH(pt_search,_FV('Periodic table'!R44,"name")),1,0),0),0)</f>
        <v>0</v>
      </c>
      <c r="S42" s="3">
        <f>R43</f>
        <v>0</v>
      </c>
      <c r="T42" s="4" cm="1">
        <f t="array" ref="T42">IFERROR(IF(pt_search &lt;&gt; "",IF(SEARCH(pt_search,_FV('Periodic table'!T44,"name")),1,0),0),0)</f>
        <v>0</v>
      </c>
      <c r="U42" s="3">
        <f>T43</f>
        <v>0</v>
      </c>
      <c r="V42" s="4" cm="1">
        <f t="array" ref="V42">IFERROR(IF(pt_search &lt;&gt; "",IF(SEARCH(pt_search,_FV('Periodic table'!V44,"name")),1,0),0),0)</f>
        <v>0</v>
      </c>
      <c r="W42" s="3">
        <f>V43</f>
        <v>0</v>
      </c>
      <c r="X42" s="4" cm="1">
        <f t="array" ref="X42">IFERROR(IF(pt_search &lt;&gt; "",IF(SEARCH(pt_search,_FV('Periodic table'!X44,"name")),1,0),0),0)</f>
        <v>0</v>
      </c>
      <c r="Y42" s="3">
        <f>X43</f>
        <v>0</v>
      </c>
      <c r="Z42" s="4" cm="1">
        <f t="array" ref="Z42">IFERROR(IF(pt_search &lt;&gt; "",IF(SEARCH(pt_search,_FV('Periodic table'!Z44,"name")),1,0),0),0)</f>
        <v>0</v>
      </c>
      <c r="AA42" s="3">
        <f>Z43</f>
        <v>0</v>
      </c>
      <c r="AB42" s="4" cm="1">
        <f t="array" ref="AB42">IFERROR(IF(pt_search &lt;&gt; "",IF(SEARCH(pt_search,_FV('Periodic table'!AB44,"name")),1,0),0),0)</f>
        <v>0</v>
      </c>
      <c r="AC42" s="3">
        <f>AB43</f>
        <v>0</v>
      </c>
      <c r="AD42" s="4" cm="1">
        <f t="array" ref="AD42">IFERROR(IF(pt_search &lt;&gt; "",IF(SEARCH(pt_search,_FV('Periodic table'!AD44,"name")),1,0),0),0)</f>
        <v>0</v>
      </c>
      <c r="AE42" s="3">
        <f>AD43</f>
        <v>0</v>
      </c>
      <c r="AF42" s="4" cm="1">
        <f t="array" ref="AF42">IFERROR(IF(pt_search &lt;&gt; "",IF(SEARCH(pt_search,_FV('Periodic table'!AF44,"name")),1,0),0),0)</f>
        <v>0</v>
      </c>
      <c r="AG42" s="3">
        <f>AF43</f>
        <v>0</v>
      </c>
      <c r="AH42" s="4" cm="1">
        <f t="array" ref="AH42">IFERROR(IF(pt_search &lt;&gt; "",IF(SEARCH(pt_search,_FV('Periodic table'!AH44,"name")),1,0),0),0)</f>
        <v>0</v>
      </c>
      <c r="AI42" s="3">
        <f>AH43</f>
        <v>0</v>
      </c>
      <c r="AJ42" s="4" cm="1">
        <f t="array" ref="AJ42">IFERROR(IF(pt_search &lt;&gt; "",IF(SEARCH(pt_search,_FV('Periodic table'!AJ44,"name")),1,0),0),0)</f>
        <v>0</v>
      </c>
      <c r="AK42" s="3">
        <f>AJ43</f>
        <v>0</v>
      </c>
      <c r="AL42" s="4" cm="1">
        <f t="array" ref="AL42">IFERROR(IF(pt_search &lt;&gt; "",IF(SEARCH(pt_search,_FV('Periodic table'!AL44,"name")),1,0),0),0)</f>
        <v>0</v>
      </c>
      <c r="AM42" s="3">
        <f>AL43</f>
        <v>0</v>
      </c>
    </row>
    <row r="43" spans="1:39" x14ac:dyDescent="0.2">
      <c r="J43" s="5">
        <f>MAX(J40:J42)</f>
        <v>0</v>
      </c>
      <c r="K43" s="3">
        <f>J43</f>
        <v>0</v>
      </c>
      <c r="L43" s="5">
        <f>MAX(L40:L42)</f>
        <v>0</v>
      </c>
      <c r="M43" s="3">
        <f>L43</f>
        <v>0</v>
      </c>
      <c r="N43" s="5">
        <f>MAX(N40:N42)</f>
        <v>0</v>
      </c>
      <c r="O43" s="3">
        <f>N43</f>
        <v>0</v>
      </c>
      <c r="P43" s="5">
        <f>MAX(P40:P42)</f>
        <v>0</v>
      </c>
      <c r="Q43" s="3">
        <f>P43</f>
        <v>0</v>
      </c>
      <c r="R43" s="5">
        <f>MAX(R40:R42)</f>
        <v>0</v>
      </c>
      <c r="S43" s="3">
        <f>R43</f>
        <v>0</v>
      </c>
      <c r="T43" s="5">
        <f>MAX(T40:T42)</f>
        <v>0</v>
      </c>
      <c r="U43" s="3">
        <f>T43</f>
        <v>0</v>
      </c>
      <c r="V43" s="5">
        <f>MAX(V40:V42)</f>
        <v>0</v>
      </c>
      <c r="W43" s="3">
        <f>V43</f>
        <v>0</v>
      </c>
      <c r="X43" s="5">
        <f>MAX(X40:X42)</f>
        <v>0</v>
      </c>
      <c r="Y43" s="3">
        <f>X43</f>
        <v>0</v>
      </c>
      <c r="Z43" s="5">
        <f>MAX(Z40:Z42)</f>
        <v>0</v>
      </c>
      <c r="AA43" s="3">
        <f>Z43</f>
        <v>0</v>
      </c>
      <c r="AB43" s="5">
        <f>MAX(AB40:AB42)</f>
        <v>0</v>
      </c>
      <c r="AC43" s="3">
        <f>AB43</f>
        <v>0</v>
      </c>
      <c r="AD43" s="5">
        <f>MAX(AD40:AD42)</f>
        <v>0</v>
      </c>
      <c r="AE43" s="3">
        <f>AD43</f>
        <v>0</v>
      </c>
      <c r="AF43" s="5">
        <f>MAX(AF40:AF42)</f>
        <v>0</v>
      </c>
      <c r="AG43" s="3">
        <f>AF43</f>
        <v>0</v>
      </c>
      <c r="AH43" s="5">
        <f>MAX(AH40:AH42)</f>
        <v>0</v>
      </c>
      <c r="AI43" s="3">
        <f>AH43</f>
        <v>0</v>
      </c>
      <c r="AJ43" s="5">
        <f>MAX(AJ40:AJ42)</f>
        <v>0</v>
      </c>
      <c r="AK43" s="3">
        <f>AJ43</f>
        <v>0</v>
      </c>
      <c r="AL43" s="5">
        <f>MAX(AL40:AL42)</f>
        <v>0</v>
      </c>
      <c r="AM43" s="3">
        <f>AL43</f>
        <v>0</v>
      </c>
    </row>
    <row r="45" spans="1:39" x14ac:dyDescent="0.2">
      <c r="J45" s="4">
        <f>IF(pt_search='Periodic table'!J47,1,0)</f>
        <v>0</v>
      </c>
      <c r="K45" s="3">
        <f>J48</f>
        <v>0</v>
      </c>
      <c r="L45" s="4">
        <f>IF(pt_search='Periodic table'!L47,1,0)</f>
        <v>0</v>
      </c>
      <c r="M45" s="3">
        <f>L48</f>
        <v>0</v>
      </c>
      <c r="N45" s="4">
        <f>IF(pt_search='Periodic table'!N47,1,0)</f>
        <v>0</v>
      </c>
      <c r="O45" s="3">
        <f>N48</f>
        <v>0</v>
      </c>
      <c r="P45" s="4">
        <f>IF(pt_search='Periodic table'!P47,1,0)</f>
        <v>0</v>
      </c>
      <c r="Q45" s="3">
        <f>P48</f>
        <v>0</v>
      </c>
      <c r="R45" s="4">
        <f>IF(pt_search='Periodic table'!R47,1,0)</f>
        <v>0</v>
      </c>
      <c r="S45" s="3">
        <f>R48</f>
        <v>0</v>
      </c>
      <c r="T45" s="4">
        <f>IF(pt_search='Periodic table'!T47,1,0)</f>
        <v>0</v>
      </c>
      <c r="U45" s="3">
        <f>T48</f>
        <v>0</v>
      </c>
      <c r="V45" s="4">
        <f>IF(pt_search='Periodic table'!V47,1,0)</f>
        <v>0</v>
      </c>
      <c r="W45" s="3">
        <f>V48</f>
        <v>0</v>
      </c>
      <c r="X45" s="4">
        <f>IF(pt_search='Periodic table'!X47,1,0)</f>
        <v>0</v>
      </c>
      <c r="Y45" s="3">
        <f>X48</f>
        <v>0</v>
      </c>
      <c r="Z45" s="4">
        <f>IF(pt_search='Periodic table'!Z47,1,0)</f>
        <v>0</v>
      </c>
      <c r="AA45" s="3">
        <f>Z48</f>
        <v>0</v>
      </c>
      <c r="AB45" s="4">
        <f>IF(pt_search='Periodic table'!AB47,1,0)</f>
        <v>0</v>
      </c>
      <c r="AC45" s="3">
        <f>AB48</f>
        <v>0</v>
      </c>
      <c r="AD45" s="4">
        <f>IF(pt_search='Periodic table'!AD47,1,0)</f>
        <v>0</v>
      </c>
      <c r="AE45" s="3">
        <f>AD48</f>
        <v>0</v>
      </c>
      <c r="AF45" s="4">
        <f>IF(pt_search='Periodic table'!AF47,1,0)</f>
        <v>0</v>
      </c>
      <c r="AG45" s="3">
        <f>AF48</f>
        <v>0</v>
      </c>
      <c r="AH45" s="4">
        <f>IF(pt_search='Periodic table'!AH47,1,0)</f>
        <v>0</v>
      </c>
      <c r="AI45" s="3">
        <f>AH48</f>
        <v>0</v>
      </c>
      <c r="AJ45" s="4">
        <f>IF(pt_search='Periodic table'!AJ47,1,0)</f>
        <v>0</v>
      </c>
      <c r="AK45" s="3">
        <f>AJ48</f>
        <v>0</v>
      </c>
      <c r="AL45" s="4">
        <f>IF(pt_search='Periodic table'!AL47,1,0)</f>
        <v>0</v>
      </c>
      <c r="AM45" s="3">
        <f>AL48</f>
        <v>0</v>
      </c>
    </row>
    <row r="46" spans="1:39" x14ac:dyDescent="0.2">
      <c r="J46" s="4">
        <f>IF(pt_search='Periodic table'!J48,1,0)</f>
        <v>0</v>
      </c>
      <c r="K46" s="3">
        <f>J48</f>
        <v>0</v>
      </c>
      <c r="L46" s="4">
        <f>IF(pt_search='Periodic table'!L48,1,0)</f>
        <v>0</v>
      </c>
      <c r="M46" s="3">
        <f>L48</f>
        <v>0</v>
      </c>
      <c r="N46" s="4">
        <f>IF(pt_search='Periodic table'!N48,1,0)</f>
        <v>0</v>
      </c>
      <c r="O46" s="3">
        <f>N48</f>
        <v>0</v>
      </c>
      <c r="P46" s="4">
        <f>IF(pt_search='Periodic table'!P48,1,0)</f>
        <v>0</v>
      </c>
      <c r="Q46" s="3">
        <f>P48</f>
        <v>0</v>
      </c>
      <c r="R46" s="4">
        <f>IF(pt_search='Periodic table'!R48,1,0)</f>
        <v>0</v>
      </c>
      <c r="S46" s="3">
        <f>R48</f>
        <v>0</v>
      </c>
      <c r="T46" s="4">
        <f>IF(pt_search='Periodic table'!T48,1,0)</f>
        <v>0</v>
      </c>
      <c r="U46" s="3">
        <f>T48</f>
        <v>0</v>
      </c>
      <c r="V46" s="4">
        <f>IF(pt_search='Periodic table'!V48,1,0)</f>
        <v>0</v>
      </c>
      <c r="W46" s="3">
        <f>V48</f>
        <v>0</v>
      </c>
      <c r="X46" s="4">
        <f>IF(pt_search='Periodic table'!X48,1,0)</f>
        <v>0</v>
      </c>
      <c r="Y46" s="3">
        <f>X48</f>
        <v>0</v>
      </c>
      <c r="Z46" s="4">
        <f>IF(pt_search='Periodic table'!Z48,1,0)</f>
        <v>0</v>
      </c>
      <c r="AA46" s="3">
        <f>Z48</f>
        <v>0</v>
      </c>
      <c r="AB46" s="4">
        <f>IF(pt_search='Periodic table'!AB48,1,0)</f>
        <v>0</v>
      </c>
      <c r="AC46" s="3">
        <f>AB48</f>
        <v>0</v>
      </c>
      <c r="AD46" s="4">
        <f>IF(pt_search='Periodic table'!AD48,1,0)</f>
        <v>0</v>
      </c>
      <c r="AE46" s="3">
        <f>AD48</f>
        <v>0</v>
      </c>
      <c r="AF46" s="4">
        <f>IF(pt_search='Periodic table'!AF48,1,0)</f>
        <v>0</v>
      </c>
      <c r="AG46" s="3">
        <f>AF48</f>
        <v>0</v>
      </c>
      <c r="AH46" s="4">
        <f>IF(pt_search='Periodic table'!AH48,1,0)</f>
        <v>0</v>
      </c>
      <c r="AI46" s="3">
        <f>AH48</f>
        <v>0</v>
      </c>
      <c r="AJ46" s="4">
        <f>IF(pt_search='Periodic table'!AJ48,1,0)</f>
        <v>0</v>
      </c>
      <c r="AK46" s="3">
        <f>AJ48</f>
        <v>0</v>
      </c>
      <c r="AL46" s="4">
        <f>IF(pt_search='Periodic table'!AL48,1,0)</f>
        <v>0</v>
      </c>
      <c r="AM46" s="3">
        <f>AL48</f>
        <v>0</v>
      </c>
    </row>
    <row r="47" spans="1:39" x14ac:dyDescent="0.2">
      <c r="J47" s="4" cm="1">
        <f t="array" ref="J47">IFERROR(IF(pt_search &lt;&gt; "",IF(SEARCH(pt_search,_FV('Periodic table'!J49,"name")),1,0),0),0)</f>
        <v>0</v>
      </c>
      <c r="K47" s="3">
        <f>J48</f>
        <v>0</v>
      </c>
      <c r="L47" s="4" cm="1">
        <f t="array" ref="L47">IFERROR(IF(pt_search &lt;&gt; "",IF(SEARCH(pt_search,_FV('Periodic table'!L49,"name")),1,0),0),0)</f>
        <v>0</v>
      </c>
      <c r="M47" s="3">
        <f>L48</f>
        <v>0</v>
      </c>
      <c r="N47" s="4" cm="1">
        <f t="array" ref="N47">IFERROR(IF(pt_search &lt;&gt; "",IF(SEARCH(pt_search,_FV('Periodic table'!N49,"name")),1,0),0),0)</f>
        <v>0</v>
      </c>
      <c r="O47" s="3">
        <f>N48</f>
        <v>0</v>
      </c>
      <c r="P47" s="4" cm="1">
        <f t="array" ref="P47">IFERROR(IF(pt_search &lt;&gt; "",IF(SEARCH(pt_search,_FV('Periodic table'!P49,"name")),1,0),0),0)</f>
        <v>0</v>
      </c>
      <c r="Q47" s="3">
        <f>P48</f>
        <v>0</v>
      </c>
      <c r="R47" s="4" cm="1">
        <f t="array" ref="R47">IFERROR(IF(pt_search &lt;&gt; "",IF(SEARCH(pt_search,_FV('Periodic table'!R49,"name")),1,0),0),0)</f>
        <v>0</v>
      </c>
      <c r="S47" s="3">
        <f>R48</f>
        <v>0</v>
      </c>
      <c r="T47" s="4" cm="1">
        <f t="array" ref="T47">IFERROR(IF(pt_search &lt;&gt; "",IF(SEARCH(pt_search,_FV('Periodic table'!T49,"name")),1,0),0),0)</f>
        <v>0</v>
      </c>
      <c r="U47" s="3">
        <f>T48</f>
        <v>0</v>
      </c>
      <c r="V47" s="4" cm="1">
        <f t="array" ref="V47">IFERROR(IF(pt_search &lt;&gt; "",IF(SEARCH(pt_search,_FV('Periodic table'!V49,"name")),1,0),0),0)</f>
        <v>0</v>
      </c>
      <c r="W47" s="3">
        <f>V48</f>
        <v>0</v>
      </c>
      <c r="X47" s="4" cm="1">
        <f t="array" ref="X47">IFERROR(IF(pt_search &lt;&gt; "",IF(SEARCH(pt_search,_FV('Periodic table'!X49,"name")),1,0),0),0)</f>
        <v>0</v>
      </c>
      <c r="Y47" s="3">
        <f>X48</f>
        <v>0</v>
      </c>
      <c r="Z47" s="4" cm="1">
        <f t="array" ref="Z47">IFERROR(IF(pt_search &lt;&gt; "",IF(SEARCH(pt_search,_FV('Periodic table'!Z49,"name")),1,0),0),0)</f>
        <v>0</v>
      </c>
      <c r="AA47" s="3">
        <f>Z48</f>
        <v>0</v>
      </c>
      <c r="AB47" s="4" cm="1">
        <f t="array" ref="AB47">IFERROR(IF(pt_search &lt;&gt; "",IF(SEARCH(pt_search,_FV('Periodic table'!AB49,"name")),1,0),0),0)</f>
        <v>0</v>
      </c>
      <c r="AC47" s="3">
        <f>AB48</f>
        <v>0</v>
      </c>
      <c r="AD47" s="4" cm="1">
        <f t="array" ref="AD47">IFERROR(IF(pt_search &lt;&gt; "",IF(SEARCH(pt_search,_FV('Periodic table'!AD49,"name")),1,0),0),0)</f>
        <v>0</v>
      </c>
      <c r="AE47" s="3">
        <f>AD48</f>
        <v>0</v>
      </c>
      <c r="AF47" s="4" cm="1">
        <f t="array" ref="AF47">IFERROR(IF(pt_search &lt;&gt; "",IF(SEARCH(pt_search,_FV('Periodic table'!AF49,"name")),1,0),0),0)</f>
        <v>0</v>
      </c>
      <c r="AG47" s="3">
        <f>AF48</f>
        <v>0</v>
      </c>
      <c r="AH47" s="4" cm="1">
        <f t="array" ref="AH47">IFERROR(IF(pt_search &lt;&gt; "",IF(SEARCH(pt_search,_FV('Periodic table'!AH49,"name")),1,0),0),0)</f>
        <v>0</v>
      </c>
      <c r="AI47" s="3">
        <f>AH48</f>
        <v>0</v>
      </c>
      <c r="AJ47" s="4" cm="1">
        <f t="array" ref="AJ47">IFERROR(IF(pt_search &lt;&gt; "",IF(SEARCH(pt_search,_FV('Periodic table'!AJ49,"name")),1,0),0),0)</f>
        <v>0</v>
      </c>
      <c r="AK47" s="3">
        <f>AJ48</f>
        <v>0</v>
      </c>
      <c r="AL47" s="4" cm="1">
        <f t="array" ref="AL47">IFERROR(IF(pt_search &lt;&gt; "",IF(SEARCH(pt_search,_FV('Periodic table'!AL49,"name")),1,0),0),0)</f>
        <v>0</v>
      </c>
      <c r="AM47" s="3">
        <f>AL48</f>
        <v>0</v>
      </c>
    </row>
    <row r="48" spans="1:39" x14ac:dyDescent="0.2">
      <c r="J48" s="5">
        <f>MAX(J45:J47)</f>
        <v>0</v>
      </c>
      <c r="K48" s="3">
        <f>J48</f>
        <v>0</v>
      </c>
      <c r="L48" s="5">
        <f>MAX(L45:L47)</f>
        <v>0</v>
      </c>
      <c r="M48" s="3">
        <f>L48</f>
        <v>0</v>
      </c>
      <c r="N48" s="5">
        <f>MAX(N45:N47)</f>
        <v>0</v>
      </c>
      <c r="O48" s="3">
        <f>N48</f>
        <v>0</v>
      </c>
      <c r="P48" s="5">
        <f>MAX(P45:P47)</f>
        <v>0</v>
      </c>
      <c r="Q48" s="3">
        <f>P48</f>
        <v>0</v>
      </c>
      <c r="R48" s="5">
        <f>MAX(R45:R47)</f>
        <v>0</v>
      </c>
      <c r="S48" s="3">
        <f>R48</f>
        <v>0</v>
      </c>
      <c r="T48" s="5">
        <f>MAX(T45:T47)</f>
        <v>0</v>
      </c>
      <c r="U48" s="3">
        <f>T48</f>
        <v>0</v>
      </c>
      <c r="V48" s="5">
        <f>MAX(V45:V47)</f>
        <v>0</v>
      </c>
      <c r="W48" s="3">
        <f>V48</f>
        <v>0</v>
      </c>
      <c r="X48" s="5">
        <f>MAX(X45:X47)</f>
        <v>0</v>
      </c>
      <c r="Y48" s="3">
        <f>X48</f>
        <v>0</v>
      </c>
      <c r="Z48" s="5">
        <f>MAX(Z45:Z47)</f>
        <v>0</v>
      </c>
      <c r="AA48" s="3">
        <f>Z48</f>
        <v>0</v>
      </c>
      <c r="AB48" s="5">
        <f>MAX(AB45:AB47)</f>
        <v>0</v>
      </c>
      <c r="AC48" s="3">
        <f>AB48</f>
        <v>0</v>
      </c>
      <c r="AD48" s="5">
        <f>MAX(AD45:AD47)</f>
        <v>0</v>
      </c>
      <c r="AE48" s="3">
        <f>AD48</f>
        <v>0</v>
      </c>
      <c r="AF48" s="5">
        <f>MAX(AF45:AF47)</f>
        <v>0</v>
      </c>
      <c r="AG48" s="3">
        <f>AF48</f>
        <v>0</v>
      </c>
      <c r="AH48" s="5">
        <f>MAX(AH45:AH47)</f>
        <v>0</v>
      </c>
      <c r="AI48" s="3">
        <f>AH48</f>
        <v>0</v>
      </c>
      <c r="AJ48" s="5">
        <f>MAX(AJ45:AJ47)</f>
        <v>0</v>
      </c>
      <c r="AK48" s="3">
        <f>AJ48</f>
        <v>0</v>
      </c>
      <c r="AL48" s="5">
        <f>MAX(AL45:AL47)</f>
        <v>0</v>
      </c>
      <c r="AM48" s="3">
        <f>AL48</f>
        <v>0</v>
      </c>
    </row>
  </sheetData>
  <sortState ref="A5:A15">
    <sortCondition ref="A5"/>
  </sortState>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2" tint="-0.499984740745262"/>
  </sheetPr>
  <dimension ref="A1:AQ126"/>
  <sheetViews>
    <sheetView showGridLines="0" zoomScaleNormal="100" workbookViewId="0"/>
  </sheetViews>
  <sheetFormatPr defaultColWidth="9" defaultRowHeight="19.05" x14ac:dyDescent="0.35"/>
  <cols>
    <col min="1" max="2" width="4.54296875" style="21" customWidth="1"/>
    <col min="3" max="62" width="28.54296875" style="21" customWidth="1"/>
    <col min="63" max="16384" width="9" style="21"/>
  </cols>
  <sheetData>
    <row r="1" spans="1:43" ht="31.95" customHeight="1" x14ac:dyDescent="0.35"/>
    <row r="2" spans="1:43" ht="63" customHeight="1" x14ac:dyDescent="0.35"/>
    <row r="3" spans="1:43" ht="63" customHeight="1" x14ac:dyDescent="0.35">
      <c r="A3" s="77"/>
      <c r="B3" s="66" t="s">
        <v>4</v>
      </c>
    </row>
    <row r="4" spans="1:43" ht="64.2" customHeight="1" x14ac:dyDescent="0.35">
      <c r="B4" s="21" t="s">
        <v>160</v>
      </c>
    </row>
    <row r="5" spans="1:43" s="78" customFormat="1" ht="40.25" customHeight="1" x14ac:dyDescent="0.35">
      <c r="C5" s="192" t="s">
        <v>161</v>
      </c>
      <c r="D5" s="192"/>
      <c r="E5" s="192"/>
      <c r="F5" s="192"/>
    </row>
    <row r="6" spans="1:43" s="78" customFormat="1" ht="39.1" customHeight="1" x14ac:dyDescent="0.35">
      <c r="B6" s="115"/>
      <c r="C6" s="193" t="s">
        <v>162</v>
      </c>
      <c r="D6" s="193"/>
      <c r="E6" s="193"/>
      <c r="F6" s="193"/>
    </row>
    <row r="7" spans="1:43" ht="31.95" customHeight="1" x14ac:dyDescent="0.3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row>
    <row r="8" spans="1:43" ht="40.25" customHeight="1" x14ac:dyDescent="0.35">
      <c r="B8" s="126" t="s">
        <v>163</v>
      </c>
      <c r="C8" s="127" t="s">
        <v>164</v>
      </c>
      <c r="D8" s="127" t="s">
        <v>165</v>
      </c>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row>
    <row r="9" spans="1:43" ht="40.25" customHeight="1" x14ac:dyDescent="0.35">
      <c r="B9" s="100"/>
      <c r="C9" s="128" t="e" vm="1">
        <v>#VALUE!</v>
      </c>
      <c r="D9" s="100" t="e" cm="1">
        <f t="array" aca="1" ref="D9" ca="1">_FV(Table1[[#This Row],[Element]],"atomic symbol",TRUE)</f>
        <v>#NAME?</v>
      </c>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row>
    <row r="10" spans="1:43" ht="40.25" customHeight="1" x14ac:dyDescent="0.35">
      <c r="B10" s="100"/>
      <c r="C10" s="128" t="e" vm="2">
        <v>#VALUE!</v>
      </c>
      <c r="D10" s="100" t="e" cm="1">
        <f t="array" aca="1" ref="D10" ca="1">_FV(Table1[[#This Row],[Element]],"atomic symbol",TRUE)</f>
        <v>#NAME?</v>
      </c>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row>
    <row r="11" spans="1:43" ht="40.25" customHeight="1" x14ac:dyDescent="0.35">
      <c r="B11" s="100"/>
      <c r="C11" s="128" t="e" vm="3">
        <v>#VALUE!</v>
      </c>
      <c r="D11" s="100" t="e" cm="1">
        <f t="array" aca="1" ref="D11" ca="1">_FV(Table1[[#This Row],[Element]],"atomic symbol",TRUE)</f>
        <v>#NAME?</v>
      </c>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row>
    <row r="12" spans="1:43" ht="40.25" customHeight="1" x14ac:dyDescent="0.35">
      <c r="B12" s="100"/>
      <c r="C12" s="128" t="e" vm="4">
        <v>#VALUE!</v>
      </c>
      <c r="D12" s="100" t="e" cm="1">
        <f t="array" aca="1" ref="D12" ca="1">_FV(Table1[[#This Row],[Element]],"atomic symbol",TRUE)</f>
        <v>#NAME?</v>
      </c>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row>
    <row r="13" spans="1:43" ht="40.25" customHeight="1" x14ac:dyDescent="0.35">
      <c r="B13" s="100"/>
      <c r="C13" s="128" t="e" vm="5">
        <v>#VALUE!</v>
      </c>
      <c r="D13" s="100" t="e" cm="1">
        <f t="array" aca="1" ref="D13" ca="1">_FV(Table1[[#This Row],[Element]],"atomic symbol",TRUE)</f>
        <v>#NAME?</v>
      </c>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row>
    <row r="14" spans="1:43" ht="40.25" customHeight="1" x14ac:dyDescent="0.35">
      <c r="B14" s="100"/>
      <c r="C14" s="128" t="e" vm="6">
        <v>#VALUE!</v>
      </c>
      <c r="D14" s="100" t="e" cm="1">
        <f t="array" aca="1" ref="D14" ca="1">_FV(Table1[[#This Row],[Element]],"atomic symbol",TRUE)</f>
        <v>#NAME?</v>
      </c>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row>
    <row r="15" spans="1:43" ht="40.25" customHeight="1" x14ac:dyDescent="0.35">
      <c r="B15" s="100"/>
      <c r="C15" s="128" t="e" vm="7">
        <v>#VALUE!</v>
      </c>
      <c r="D15" s="100" t="e" cm="1">
        <f t="array" aca="1" ref="D15" ca="1">_FV(Table1[[#This Row],[Element]],"atomic symbol",TRUE)</f>
        <v>#NAME?</v>
      </c>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row>
    <row r="16" spans="1:43" ht="40.25" customHeight="1" x14ac:dyDescent="0.35">
      <c r="B16" s="100"/>
      <c r="C16" s="128" t="e" vm="8">
        <v>#VALUE!</v>
      </c>
      <c r="D16" s="100" t="e" cm="1">
        <f t="array" aca="1" ref="D16" ca="1">_FV(Table1[[#This Row],[Element]],"atomic symbol",TRUE)</f>
        <v>#NAME?</v>
      </c>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row>
    <row r="17" spans="2:43" ht="40.25" customHeight="1" x14ac:dyDescent="0.35">
      <c r="B17" s="100"/>
      <c r="C17" s="128" t="e" vm="9">
        <v>#VALUE!</v>
      </c>
      <c r="D17" s="100" t="e" cm="1">
        <f t="array" aca="1" ref="D17" ca="1">_FV(Table1[[#This Row],[Element]],"atomic symbol",TRUE)</f>
        <v>#NAME?</v>
      </c>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row>
    <row r="18" spans="2:43" ht="40.25" customHeight="1" x14ac:dyDescent="0.35">
      <c r="B18" s="100"/>
      <c r="C18" s="128" t="e" vm="10">
        <v>#VALUE!</v>
      </c>
      <c r="D18" s="100" t="e" cm="1">
        <f t="array" aca="1" ref="D18" ca="1">_FV(Table1[[#This Row],[Element]],"atomic symbol",TRUE)</f>
        <v>#NAME?</v>
      </c>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row>
    <row r="19" spans="2:43" ht="40.25" customHeight="1" x14ac:dyDescent="0.35">
      <c r="B19" s="100"/>
      <c r="C19" s="128" t="e" vm="13">
        <v>#VALUE!</v>
      </c>
      <c r="D19" s="100" t="e" cm="1">
        <f t="array" aca="1" ref="D19" ca="1">_FV(Table1[[#This Row],[Element]],"atomic symbol",TRUE)</f>
        <v>#NAME?</v>
      </c>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row>
    <row r="20" spans="2:43" ht="40.25" customHeight="1" x14ac:dyDescent="0.35">
      <c r="B20" s="100"/>
      <c r="C20" s="128" t="e" vm="14">
        <v>#VALUE!</v>
      </c>
      <c r="D20" s="100" t="e" cm="1">
        <f t="array" aca="1" ref="D20" ca="1">_FV(Table1[[#This Row],[Element]],"atomic symbol",TRUE)</f>
        <v>#NAME?</v>
      </c>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row>
    <row r="21" spans="2:43" ht="40.25" customHeight="1" x14ac:dyDescent="0.35">
      <c r="B21" s="100"/>
      <c r="C21" s="128" t="e" vm="15">
        <v>#VALUE!</v>
      </c>
      <c r="D21" s="100" t="e" cm="1">
        <f t="array" aca="1" ref="D21" ca="1">_FV(Table1[[#This Row],[Element]],"atomic symbol",TRUE)</f>
        <v>#NAME?</v>
      </c>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row>
    <row r="22" spans="2:43" ht="40.25" customHeight="1" x14ac:dyDescent="0.35">
      <c r="B22" s="100"/>
      <c r="C22" s="128" t="e" vm="16">
        <v>#VALUE!</v>
      </c>
      <c r="D22" s="100" t="e" cm="1">
        <f t="array" aca="1" ref="D22" ca="1">_FV(Table1[[#This Row],[Element]],"atomic symbol",TRUE)</f>
        <v>#NAME?</v>
      </c>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row>
    <row r="23" spans="2:43" ht="40.25" customHeight="1" x14ac:dyDescent="0.35">
      <c r="B23" s="100"/>
      <c r="C23" s="128" t="e" vm="17">
        <v>#VALUE!</v>
      </c>
      <c r="D23" s="100" t="e" cm="1">
        <f t="array" aca="1" ref="D23" ca="1">_FV(Table1[[#This Row],[Element]],"atomic symbol",TRUE)</f>
        <v>#NAME?</v>
      </c>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row>
    <row r="24" spans="2:43" ht="40.25" customHeight="1" x14ac:dyDescent="0.35">
      <c r="B24" s="100"/>
      <c r="C24" s="128" t="e" vm="18">
        <v>#VALUE!</v>
      </c>
      <c r="D24" s="100" t="e" cm="1">
        <f t="array" aca="1" ref="D24" ca="1">_FV(Table1[[#This Row],[Element]],"atomic symbol",TRUE)</f>
        <v>#NAME?</v>
      </c>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row>
    <row r="25" spans="2:43" ht="40.25" customHeight="1" x14ac:dyDescent="0.35">
      <c r="B25" s="100"/>
      <c r="C25" s="128" t="e" vm="19">
        <v>#VALUE!</v>
      </c>
      <c r="D25" s="100" t="e" cm="1">
        <f t="array" aca="1" ref="D25" ca="1">_FV(Table1[[#This Row],[Element]],"atomic symbol",TRUE)</f>
        <v>#NAME?</v>
      </c>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row>
    <row r="26" spans="2:43" ht="40.25" customHeight="1" x14ac:dyDescent="0.35">
      <c r="B26" s="100"/>
      <c r="C26" s="128" t="e" vm="20">
        <v>#VALUE!</v>
      </c>
      <c r="D26" s="100" t="e" cm="1">
        <f t="array" aca="1" ref="D26" ca="1">_FV(Table1[[#This Row],[Element]],"atomic symbol",TRUE)</f>
        <v>#NAME?</v>
      </c>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row>
    <row r="27" spans="2:43" ht="40.25" customHeight="1" x14ac:dyDescent="0.35">
      <c r="B27" s="100"/>
      <c r="C27" s="128" t="e" vm="21">
        <v>#VALUE!</v>
      </c>
      <c r="D27" s="100" t="e" cm="1">
        <f t="array" aca="1" ref="D27" ca="1">_FV(Table1[[#This Row],[Element]],"atomic symbol",TRUE)</f>
        <v>#NAME?</v>
      </c>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row>
    <row r="28" spans="2:43" ht="40.25" customHeight="1" x14ac:dyDescent="0.35">
      <c r="B28" s="100"/>
      <c r="C28" s="128" t="e" vm="22">
        <v>#VALUE!</v>
      </c>
      <c r="D28" s="100" t="e" cm="1">
        <f t="array" aca="1" ref="D28" ca="1">_FV(Table1[[#This Row],[Element]],"atomic symbol",TRUE)</f>
        <v>#NAME?</v>
      </c>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row>
    <row r="29" spans="2:43" ht="40.25" customHeight="1" x14ac:dyDescent="0.35">
      <c r="B29" s="100"/>
      <c r="C29" s="128" t="e" vm="23">
        <v>#VALUE!</v>
      </c>
      <c r="D29" s="100" t="e" cm="1">
        <f t="array" aca="1" ref="D29" ca="1">_FV(Table1[[#This Row],[Element]],"atomic symbol",TRUE)</f>
        <v>#NAME?</v>
      </c>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row>
    <row r="30" spans="2:43" ht="40.25" customHeight="1" x14ac:dyDescent="0.35">
      <c r="B30" s="100"/>
      <c r="C30" s="128" t="e" vm="24">
        <v>#VALUE!</v>
      </c>
      <c r="D30" s="100" t="e" cm="1">
        <f t="array" aca="1" ref="D30" ca="1">_FV(Table1[[#This Row],[Element]],"atomic symbol",TRUE)</f>
        <v>#NAME?</v>
      </c>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row>
    <row r="31" spans="2:43" ht="40.25" customHeight="1" x14ac:dyDescent="0.35">
      <c r="B31" s="100"/>
      <c r="C31" s="128" t="e" vm="25">
        <v>#VALUE!</v>
      </c>
      <c r="D31" s="100" t="e" cm="1">
        <f t="array" aca="1" ref="D31" ca="1">_FV(Table1[[#This Row],[Element]],"atomic symbol",TRUE)</f>
        <v>#NAME?</v>
      </c>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row>
    <row r="32" spans="2:43" ht="40.25" customHeight="1" x14ac:dyDescent="0.35">
      <c r="B32" s="100"/>
      <c r="C32" s="128" t="e" vm="26">
        <v>#VALUE!</v>
      </c>
      <c r="D32" s="100" t="e" cm="1">
        <f t="array" aca="1" ref="D32" ca="1">_FV(Table1[[#This Row],[Element]],"atomic symbol",TRUE)</f>
        <v>#NAME?</v>
      </c>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row>
    <row r="33" spans="2:43" ht="40.25" customHeight="1" x14ac:dyDescent="0.35">
      <c r="B33" s="100"/>
      <c r="C33" s="128" t="e" vm="27">
        <v>#VALUE!</v>
      </c>
      <c r="D33" s="100" t="e" cm="1">
        <f t="array" aca="1" ref="D33" ca="1">_FV(Table1[[#This Row],[Element]],"atomic symbol",TRUE)</f>
        <v>#NAME?</v>
      </c>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row>
    <row r="34" spans="2:43" ht="40.25" customHeight="1" x14ac:dyDescent="0.35">
      <c r="B34" s="100"/>
      <c r="C34" s="128" t="e" vm="28">
        <v>#VALUE!</v>
      </c>
      <c r="D34" s="100" t="e" cm="1">
        <f t="array" aca="1" ref="D34" ca="1">_FV(Table1[[#This Row],[Element]],"atomic symbol",TRUE)</f>
        <v>#NAME?</v>
      </c>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row>
    <row r="35" spans="2:43" ht="40.25" customHeight="1" x14ac:dyDescent="0.35">
      <c r="B35" s="100"/>
      <c r="C35" s="128" t="e" vm="29">
        <v>#VALUE!</v>
      </c>
      <c r="D35" s="100" t="e" cm="1">
        <f t="array" aca="1" ref="D35" ca="1">_FV(Table1[[#This Row],[Element]],"atomic symbol",TRUE)</f>
        <v>#NAME?</v>
      </c>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row>
    <row r="36" spans="2:43" ht="40.25" customHeight="1" x14ac:dyDescent="0.35">
      <c r="B36" s="100"/>
      <c r="C36" s="128" t="e" vm="30">
        <v>#VALUE!</v>
      </c>
      <c r="D36" s="100" t="e" cm="1">
        <f t="array" aca="1" ref="D36" ca="1">_FV(Table1[[#This Row],[Element]],"atomic symbol",TRUE)</f>
        <v>#NAME?</v>
      </c>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row>
    <row r="37" spans="2:43" ht="40.25" customHeight="1" x14ac:dyDescent="0.35">
      <c r="B37" s="100"/>
      <c r="C37" s="128" t="e" vm="31">
        <v>#VALUE!</v>
      </c>
      <c r="D37" s="100" t="e" cm="1">
        <f t="array" aca="1" ref="D37" ca="1">_FV(Table1[[#This Row],[Element]],"atomic symbol",TRUE)</f>
        <v>#NAME?</v>
      </c>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row>
    <row r="38" spans="2:43" ht="40.25" customHeight="1" x14ac:dyDescent="0.35">
      <c r="B38" s="100"/>
      <c r="C38" s="128" t="e" vm="32">
        <v>#VALUE!</v>
      </c>
      <c r="D38" s="100" t="e" cm="1">
        <f t="array" aca="1" ref="D38" ca="1">_FV(Table1[[#This Row],[Element]],"atomic symbol",TRUE)</f>
        <v>#NAME?</v>
      </c>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row>
    <row r="39" spans="2:43" ht="40.25" customHeight="1" x14ac:dyDescent="0.35">
      <c r="B39" s="100"/>
      <c r="C39" s="128" t="e" vm="33">
        <v>#VALUE!</v>
      </c>
      <c r="D39" s="100" t="e" cm="1">
        <f t="array" aca="1" ref="D39" ca="1">_FV(Table1[[#This Row],[Element]],"atomic symbol",TRUE)</f>
        <v>#NAME?</v>
      </c>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row>
    <row r="40" spans="2:43" ht="40.25" customHeight="1" x14ac:dyDescent="0.35">
      <c r="B40" s="100"/>
      <c r="C40" s="128" t="e" vm="34">
        <v>#VALUE!</v>
      </c>
      <c r="D40" s="100" t="e" cm="1">
        <f t="array" aca="1" ref="D40" ca="1">_FV(Table1[[#This Row],[Element]],"atomic symbol",TRUE)</f>
        <v>#NAME?</v>
      </c>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row>
    <row r="41" spans="2:43" ht="40.25" customHeight="1" x14ac:dyDescent="0.35">
      <c r="B41" s="100"/>
      <c r="C41" s="128" t="e" vm="35">
        <v>#VALUE!</v>
      </c>
      <c r="D41" s="100" t="e" cm="1">
        <f t="array" aca="1" ref="D41" ca="1">_FV(Table1[[#This Row],[Element]],"atomic symbol",TRUE)</f>
        <v>#NAME?</v>
      </c>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row>
    <row r="42" spans="2:43" ht="40.25" customHeight="1" x14ac:dyDescent="0.35">
      <c r="B42" s="100"/>
      <c r="C42" s="128" t="e" vm="36">
        <v>#VALUE!</v>
      </c>
      <c r="D42" s="100" t="e" cm="1">
        <f t="array" aca="1" ref="D42" ca="1">_FV(Table1[[#This Row],[Element]],"atomic symbol",TRUE)</f>
        <v>#NAME?</v>
      </c>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row>
    <row r="43" spans="2:43" ht="40.25" customHeight="1" x14ac:dyDescent="0.35">
      <c r="B43" s="100"/>
      <c r="C43" s="128" t="e" vm="37">
        <v>#VALUE!</v>
      </c>
      <c r="D43" s="100" t="e" cm="1">
        <f t="array" aca="1" ref="D43" ca="1">_FV(Table1[[#This Row],[Element]],"atomic symbol",TRUE)</f>
        <v>#NAME?</v>
      </c>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row>
    <row r="44" spans="2:43" ht="40.25" customHeight="1" x14ac:dyDescent="0.35">
      <c r="B44" s="100"/>
      <c r="C44" s="128" t="e" vm="38">
        <v>#VALUE!</v>
      </c>
      <c r="D44" s="100" t="e" cm="1">
        <f t="array" aca="1" ref="D44" ca="1">_FV(Table1[[#This Row],[Element]],"atomic symbol",TRUE)</f>
        <v>#NAME?</v>
      </c>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row>
    <row r="45" spans="2:43" ht="40.25" customHeight="1" x14ac:dyDescent="0.35">
      <c r="B45" s="100"/>
      <c r="C45" s="128" t="e" vm="40">
        <v>#VALUE!</v>
      </c>
      <c r="D45" s="100" t="e" cm="1">
        <f t="array" aca="1" ref="D45" ca="1">_FV(Table1[[#This Row],[Element]],"atomic symbol",TRUE)</f>
        <v>#NAME?</v>
      </c>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row>
    <row r="46" spans="2:43" ht="40.25" customHeight="1" x14ac:dyDescent="0.35">
      <c r="B46" s="100"/>
      <c r="C46" s="128" t="e" vm="41">
        <v>#VALUE!</v>
      </c>
      <c r="D46" s="100" t="e" cm="1">
        <f t="array" aca="1" ref="D46" ca="1">_FV(Table1[[#This Row],[Element]],"atomic symbol",TRUE)</f>
        <v>#NAME?</v>
      </c>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row>
    <row r="47" spans="2:43" ht="40.25" customHeight="1" x14ac:dyDescent="0.35">
      <c r="B47" s="100"/>
      <c r="C47" s="128" t="e" vm="42">
        <v>#VALUE!</v>
      </c>
      <c r="D47" s="100" t="e" cm="1">
        <f t="array" aca="1" ref="D47" ca="1">_FV(Table1[[#This Row],[Element]],"atomic symbol",TRUE)</f>
        <v>#NAME?</v>
      </c>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row>
    <row r="48" spans="2:43" ht="40.25" customHeight="1" x14ac:dyDescent="0.35">
      <c r="B48" s="100"/>
      <c r="C48" s="128" t="e" vm="43">
        <v>#VALUE!</v>
      </c>
      <c r="D48" s="100" t="e" cm="1">
        <f t="array" aca="1" ref="D48" ca="1">_FV(Table1[[#This Row],[Element]],"atomic symbol",TRUE)</f>
        <v>#NAME?</v>
      </c>
      <c r="E48" s="172"/>
      <c r="F48" s="172"/>
      <c r="G48" s="172"/>
      <c r="H48" s="172"/>
      <c r="I48" s="172"/>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row>
    <row r="49" spans="2:43" ht="40.25" customHeight="1" x14ac:dyDescent="0.35">
      <c r="B49" s="100"/>
      <c r="C49" s="128" t="e" vm="44">
        <v>#VALUE!</v>
      </c>
      <c r="D49" s="100" t="e" cm="1">
        <f t="array" aca="1" ref="D49" ca="1">_FV(Table1[[#This Row],[Element]],"atomic symbol",TRUE)</f>
        <v>#NAME?</v>
      </c>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row>
    <row r="50" spans="2:43" ht="40.25" customHeight="1" x14ac:dyDescent="0.35">
      <c r="B50" s="100"/>
      <c r="C50" s="128" t="e" vm="45">
        <v>#VALUE!</v>
      </c>
      <c r="D50" s="100" t="e" cm="1">
        <f t="array" aca="1" ref="D50" ca="1">_FV(Table1[[#This Row],[Element]],"atomic symbol",TRUE)</f>
        <v>#NAME?</v>
      </c>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row>
    <row r="51" spans="2:43" ht="40.25" customHeight="1" x14ac:dyDescent="0.35">
      <c r="B51" s="100"/>
      <c r="C51" s="128" t="e" vm="46">
        <v>#VALUE!</v>
      </c>
      <c r="D51" s="100" t="e" cm="1">
        <f t="array" aca="1" ref="D51" ca="1">_FV(Table1[[#This Row],[Element]],"atomic symbol",TRUE)</f>
        <v>#NAME?</v>
      </c>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row>
    <row r="52" spans="2:43" ht="40.25" customHeight="1" x14ac:dyDescent="0.35">
      <c r="B52" s="100"/>
      <c r="C52" s="128" t="e" vm="47">
        <v>#VALUE!</v>
      </c>
      <c r="D52" s="100" t="e" cm="1">
        <f t="array" aca="1" ref="D52" ca="1">_FV(Table1[[#This Row],[Element]],"atomic symbol",TRUE)</f>
        <v>#NAME?</v>
      </c>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row>
    <row r="53" spans="2:43" ht="40.25" customHeight="1" x14ac:dyDescent="0.35">
      <c r="B53" s="100"/>
      <c r="C53" s="128" t="e" vm="48">
        <v>#VALUE!</v>
      </c>
      <c r="D53" s="100" t="e" cm="1">
        <f t="array" aca="1" ref="D53" ca="1">_FV(Table1[[#This Row],[Element]],"atomic symbol",TRUE)</f>
        <v>#NAME?</v>
      </c>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row>
    <row r="54" spans="2:43" ht="40.25" customHeight="1" x14ac:dyDescent="0.35">
      <c r="B54" s="100"/>
      <c r="C54" s="128" t="e" vm="49">
        <v>#VALUE!</v>
      </c>
      <c r="D54" s="100" t="e" cm="1">
        <f t="array" aca="1" ref="D54" ca="1">_FV(Table1[[#This Row],[Element]],"atomic symbol",TRUE)</f>
        <v>#NAME?</v>
      </c>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row>
    <row r="55" spans="2:43" ht="40.25" customHeight="1" x14ac:dyDescent="0.35">
      <c r="B55" s="100"/>
      <c r="C55" s="128" t="e" vm="50">
        <v>#VALUE!</v>
      </c>
      <c r="D55" s="100" t="e" cm="1">
        <f t="array" aca="1" ref="D55" ca="1">_FV(Table1[[#This Row],[Element]],"atomic symbol",TRUE)</f>
        <v>#NAME?</v>
      </c>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row>
    <row r="56" spans="2:43" ht="40.25" customHeight="1" x14ac:dyDescent="0.35">
      <c r="B56" s="100"/>
      <c r="C56" s="128" t="e" vm="51">
        <v>#VALUE!</v>
      </c>
      <c r="D56" s="100" t="e" cm="1">
        <f t="array" aca="1" ref="D56" ca="1">_FV(Table1[[#This Row],[Element]],"atomic symbol",TRUE)</f>
        <v>#NAME?</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row>
    <row r="57" spans="2:43" ht="40.25" customHeight="1" x14ac:dyDescent="0.35">
      <c r="B57" s="100"/>
      <c r="C57" s="128" t="e" vm="52">
        <v>#VALUE!</v>
      </c>
      <c r="D57" s="100" t="e" cm="1">
        <f t="array" aca="1" ref="D57" ca="1">_FV(Table1[[#This Row],[Element]],"atomic symbol",TRUE)</f>
        <v>#NAME?</v>
      </c>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row>
    <row r="58" spans="2:43" ht="40.25" customHeight="1" x14ac:dyDescent="0.35">
      <c r="B58" s="100"/>
      <c r="C58" s="128" t="e" vm="53">
        <v>#VALUE!</v>
      </c>
      <c r="D58" s="100" t="e" cm="1">
        <f t="array" aca="1" ref="D58" ca="1">_FV(Table1[[#This Row],[Element]],"atomic symbol",TRUE)</f>
        <v>#NAME?</v>
      </c>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row>
    <row r="59" spans="2:43" ht="40.25" customHeight="1" x14ac:dyDescent="0.35">
      <c r="B59" s="100"/>
      <c r="C59" s="128" t="e" vm="54">
        <v>#VALUE!</v>
      </c>
      <c r="D59" s="100" t="e" cm="1">
        <f t="array" aca="1" ref="D59" ca="1">_FV(Table1[[#This Row],[Element]],"atomic symbol",TRUE)</f>
        <v>#NAME?</v>
      </c>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row>
    <row r="60" spans="2:43" ht="40.25" customHeight="1" x14ac:dyDescent="0.35">
      <c r="B60" s="100"/>
      <c r="C60" s="128" t="e" vm="55">
        <v>#VALUE!</v>
      </c>
      <c r="D60" s="100" t="e" cm="1">
        <f t="array" aca="1" ref="D60" ca="1">_FV(Table1[[#This Row],[Element]],"atomic symbol",TRUE)</f>
        <v>#NAME?</v>
      </c>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row>
    <row r="61" spans="2:43" ht="40.25" customHeight="1" x14ac:dyDescent="0.35">
      <c r="B61" s="100"/>
      <c r="C61" s="128" t="e" vm="56">
        <v>#VALUE!</v>
      </c>
      <c r="D61" s="100" t="e" cm="1">
        <f t="array" aca="1" ref="D61" ca="1">_FV(Table1[[#This Row],[Element]],"atomic symbol",TRUE)</f>
        <v>#NAME?</v>
      </c>
      <c r="E61" s="172"/>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row>
    <row r="62" spans="2:43" ht="40.25" customHeight="1" x14ac:dyDescent="0.35">
      <c r="B62" s="100"/>
      <c r="C62" s="128" t="e" vm="57">
        <v>#VALUE!</v>
      </c>
      <c r="D62" s="100" t="e" cm="1">
        <f t="array" aca="1" ref="D62" ca="1">_FV(Table1[[#This Row],[Element]],"atomic symbol",TRUE)</f>
        <v>#NAME?</v>
      </c>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row>
    <row r="63" spans="2:43" ht="40.25" customHeight="1" x14ac:dyDescent="0.35">
      <c r="B63" s="100"/>
      <c r="C63" s="128" t="e" vm="58">
        <v>#VALUE!</v>
      </c>
      <c r="D63" s="100" t="e" cm="1">
        <f t="array" aca="1" ref="D63" ca="1">_FV(Table1[[#This Row],[Element]],"atomic symbol",TRUE)</f>
        <v>#NAME?</v>
      </c>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row>
    <row r="64" spans="2:43" ht="40.25" customHeight="1" x14ac:dyDescent="0.35">
      <c r="B64" s="100"/>
      <c r="C64" s="128" t="e" vm="59">
        <v>#VALUE!</v>
      </c>
      <c r="D64" s="100" t="e" cm="1">
        <f t="array" aca="1" ref="D64" ca="1">_FV(Table1[[#This Row],[Element]],"atomic symbol",TRUE)</f>
        <v>#NAME?</v>
      </c>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row>
    <row r="65" spans="2:43" ht="40.25" customHeight="1" x14ac:dyDescent="0.35">
      <c r="B65" s="100"/>
      <c r="C65" s="128" t="e" vm="92">
        <v>#VALUE!</v>
      </c>
      <c r="D65" s="100" t="e" cm="1">
        <f t="array" aca="1" ref="D65" ca="1">_FV(Table1[[#This Row],[Element]],"atomic symbol",TRUE)</f>
        <v>#NAME?</v>
      </c>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row>
    <row r="66" spans="2:43" ht="40.25" customHeight="1" x14ac:dyDescent="0.35">
      <c r="B66" s="100"/>
      <c r="C66" s="128" t="e" vm="93">
        <v>#VALUE!</v>
      </c>
      <c r="D66" s="100" t="e" cm="1">
        <f t="array" aca="1" ref="D66" ca="1">_FV(Table1[[#This Row],[Element]],"atomic symbol",TRUE)</f>
        <v>#NAME?</v>
      </c>
      <c r="E66" s="172"/>
      <c r="F66" s="172"/>
      <c r="G66" s="172"/>
      <c r="H66" s="172"/>
      <c r="I66" s="172"/>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row>
    <row r="67" spans="2:43" ht="40.25" customHeight="1" x14ac:dyDescent="0.35">
      <c r="B67" s="100"/>
      <c r="C67" s="128" t="e" vm="94">
        <v>#VALUE!</v>
      </c>
      <c r="D67" s="100" t="e" cm="1">
        <f t="array" aca="1" ref="D67" ca="1">_FV(Table1[[#This Row],[Element]],"atomic symbol",TRUE)</f>
        <v>#NAME?</v>
      </c>
      <c r="E67" s="172"/>
      <c r="F67" s="172"/>
      <c r="G67" s="172"/>
      <c r="H67" s="172"/>
      <c r="I67" s="172"/>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row>
    <row r="68" spans="2:43" ht="40.25" customHeight="1" x14ac:dyDescent="0.35">
      <c r="B68" s="100"/>
      <c r="C68" s="128" t="e" vm="95">
        <v>#VALUE!</v>
      </c>
      <c r="D68" s="100" t="e" cm="1">
        <f t="array" aca="1" ref="D68" ca="1">_FV(Table1[[#This Row],[Element]],"atomic symbol",TRUE)</f>
        <v>#NAME?</v>
      </c>
      <c r="E68" s="172"/>
      <c r="F68" s="172"/>
      <c r="G68" s="172"/>
      <c r="H68" s="172"/>
      <c r="I68" s="172"/>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row>
    <row r="69" spans="2:43" ht="40.25" customHeight="1" x14ac:dyDescent="0.35">
      <c r="B69" s="100"/>
      <c r="C69" s="128" t="e" vm="96">
        <v>#VALUE!</v>
      </c>
      <c r="D69" s="100" t="e" cm="1">
        <f t="array" aca="1" ref="D69" ca="1">_FV(Table1[[#This Row],[Element]],"atomic symbol",TRUE)</f>
        <v>#NAME?</v>
      </c>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row>
    <row r="70" spans="2:43" ht="40.25" customHeight="1" x14ac:dyDescent="0.35">
      <c r="B70" s="100"/>
      <c r="C70" s="128" t="e" vm="97">
        <v>#VALUE!</v>
      </c>
      <c r="D70" s="100" t="e" cm="1">
        <f t="array" aca="1" ref="D70" ca="1">_FV(Table1[[#This Row],[Element]],"atomic symbol",TRUE)</f>
        <v>#NAME?</v>
      </c>
      <c r="E70" s="172"/>
      <c r="F70" s="172"/>
      <c r="G70" s="172"/>
      <c r="H70" s="172"/>
      <c r="I70" s="172"/>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row>
    <row r="71" spans="2:43" ht="40.25" customHeight="1" x14ac:dyDescent="0.35">
      <c r="B71" s="100"/>
      <c r="C71" s="128" t="e" vm="98">
        <v>#VALUE!</v>
      </c>
      <c r="D71" s="100" t="e" cm="1">
        <f t="array" aca="1" ref="D71" ca="1">_FV(Table1[[#This Row],[Element]],"atomic symbol",TRUE)</f>
        <v>#NAME?</v>
      </c>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row>
    <row r="72" spans="2:43" ht="40.25" customHeight="1" x14ac:dyDescent="0.35">
      <c r="B72" s="100"/>
      <c r="C72" s="128" t="e" vm="99">
        <v>#VALUE!</v>
      </c>
      <c r="D72" s="100" t="e" cm="1">
        <f t="array" aca="1" ref="D72" ca="1">_FV(Table1[[#This Row],[Element]],"atomic symbol",TRUE)</f>
        <v>#NAME?</v>
      </c>
      <c r="E72" s="172"/>
      <c r="F72" s="172"/>
      <c r="G72" s="172"/>
      <c r="H72" s="172"/>
      <c r="I72" s="172"/>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row>
    <row r="73" spans="2:43" ht="40.25" customHeight="1" x14ac:dyDescent="0.35">
      <c r="B73" s="100"/>
      <c r="C73" s="128" t="e" vm="100">
        <v>#VALUE!</v>
      </c>
      <c r="D73" s="100" t="e" cm="1">
        <f t="array" aca="1" ref="D73" ca="1">_FV(Table1[[#This Row],[Element]],"atomic symbol",TRUE)</f>
        <v>#NAME?</v>
      </c>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2"/>
    </row>
    <row r="74" spans="2:43" ht="40.25" customHeight="1" x14ac:dyDescent="0.35">
      <c r="B74" s="100"/>
      <c r="C74" s="128" t="e" vm="101">
        <v>#VALUE!</v>
      </c>
      <c r="D74" s="100" t="e" cm="1">
        <f t="array" aca="1" ref="D74" ca="1">_FV(Table1[[#This Row],[Element]],"atomic symbol",TRUE)</f>
        <v>#NAME?</v>
      </c>
      <c r="E74" s="172"/>
      <c r="F74" s="172"/>
      <c r="G74" s="172"/>
      <c r="H74" s="172"/>
      <c r="I74" s="172"/>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row>
    <row r="75" spans="2:43" ht="40.25" customHeight="1" x14ac:dyDescent="0.35">
      <c r="B75" s="100"/>
      <c r="C75" s="128" t="e" vm="102">
        <v>#VALUE!</v>
      </c>
      <c r="D75" s="100" t="e" cm="1">
        <f t="array" aca="1" ref="D75" ca="1">_FV(Table1[[#This Row],[Element]],"atomic symbol",TRUE)</f>
        <v>#NAME?</v>
      </c>
      <c r="E75" s="172"/>
      <c r="F75" s="172"/>
      <c r="G75" s="172"/>
      <c r="H75" s="172"/>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row>
    <row r="76" spans="2:43" ht="40.25" customHeight="1" x14ac:dyDescent="0.35">
      <c r="B76" s="100"/>
      <c r="C76" s="128" t="e" vm="103">
        <v>#VALUE!</v>
      </c>
      <c r="D76" s="100" t="e" cm="1">
        <f t="array" aca="1" ref="D76" ca="1">_FV(Table1[[#This Row],[Element]],"atomic symbol",TRUE)</f>
        <v>#NAME?</v>
      </c>
      <c r="E76" s="172"/>
      <c r="F76" s="172"/>
      <c r="G76" s="172"/>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row>
    <row r="77" spans="2:43" ht="40.25" customHeight="1" x14ac:dyDescent="0.35">
      <c r="B77" s="100"/>
      <c r="C77" s="128" t="e" vm="104">
        <v>#VALUE!</v>
      </c>
      <c r="D77" s="100" t="e" cm="1">
        <f t="array" aca="1" ref="D77" ca="1">_FV(Table1[[#This Row],[Element]],"atomic symbol",TRUE)</f>
        <v>#NAME?</v>
      </c>
      <c r="E77" s="172"/>
      <c r="F77" s="172"/>
      <c r="G77" s="172"/>
      <c r="H77" s="172"/>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row>
    <row r="78" spans="2:43" ht="40.25" customHeight="1" x14ac:dyDescent="0.35">
      <c r="B78" s="100"/>
      <c r="C78" s="128" t="e" vm="105">
        <v>#VALUE!</v>
      </c>
      <c r="D78" s="100" t="e" cm="1">
        <f t="array" aca="1" ref="D78" ca="1">_FV(Table1[[#This Row],[Element]],"atomic symbol",TRUE)</f>
        <v>#NAME?</v>
      </c>
      <c r="E78" s="172"/>
      <c r="F78" s="172"/>
      <c r="G78" s="172"/>
      <c r="H78" s="172"/>
      <c r="I78" s="172"/>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row>
    <row r="79" spans="2:43" ht="40.25" customHeight="1" x14ac:dyDescent="0.35">
      <c r="B79" s="100"/>
      <c r="C79" s="128" t="e" vm="106">
        <v>#VALUE!</v>
      </c>
      <c r="D79" s="100" t="e" cm="1">
        <f t="array" aca="1" ref="D79" ca="1">_FV(Table1[[#This Row],[Element]],"atomic symbol",TRUE)</f>
        <v>#NAME?</v>
      </c>
      <c r="E79" s="172"/>
      <c r="F79" s="172"/>
      <c r="G79" s="172"/>
      <c r="H79" s="172"/>
      <c r="I79" s="172"/>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row>
    <row r="80" spans="2:43" ht="40.25" customHeight="1" x14ac:dyDescent="0.35">
      <c r="B80" s="100"/>
      <c r="C80" s="128" t="e" vm="60">
        <v>#VALUE!</v>
      </c>
      <c r="D80" s="100" t="e" cm="1">
        <f t="array" aca="1" ref="D80" ca="1">_FV(Table1[[#This Row],[Element]],"atomic symbol",TRUE)</f>
        <v>#NAME?</v>
      </c>
      <c r="E80" s="172"/>
      <c r="F80" s="172"/>
      <c r="G80" s="172"/>
      <c r="H80" s="172"/>
      <c r="I80" s="172"/>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row>
    <row r="81" spans="2:43" ht="40.25" customHeight="1" x14ac:dyDescent="0.35">
      <c r="B81" s="100"/>
      <c r="C81" s="128" t="e" vm="61">
        <v>#VALUE!</v>
      </c>
      <c r="D81" s="100" t="e" cm="1">
        <f t="array" aca="1" ref="D81" ca="1">_FV(Table1[[#This Row],[Element]],"atomic symbol",TRUE)</f>
        <v>#NAME?</v>
      </c>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row>
    <row r="82" spans="2:43" ht="40.25" customHeight="1" x14ac:dyDescent="0.35">
      <c r="B82" s="100"/>
      <c r="C82" s="128" t="e" vm="62">
        <v>#VALUE!</v>
      </c>
      <c r="D82" s="100" t="e" cm="1">
        <f t="array" aca="1" ref="D82" ca="1">_FV(Table1[[#This Row],[Element]],"atomic symbol",TRUE)</f>
        <v>#NAME?</v>
      </c>
      <c r="E82" s="172"/>
      <c r="F82" s="172"/>
      <c r="G82" s="172"/>
      <c r="H82" s="172"/>
      <c r="I82" s="172"/>
      <c r="J82" s="172"/>
      <c r="K82" s="172"/>
      <c r="L82" s="172"/>
      <c r="M82" s="172"/>
      <c r="N82" s="172"/>
      <c r="O82" s="172"/>
      <c r="P82" s="172"/>
      <c r="Q82" s="172"/>
      <c r="R82" s="172"/>
      <c r="S82" s="172"/>
      <c r="T82" s="172"/>
      <c r="U82" s="172"/>
      <c r="V82" s="172"/>
      <c r="W82" s="172"/>
      <c r="X82" s="172"/>
      <c r="Y82" s="172"/>
      <c r="Z82" s="172"/>
      <c r="AA82" s="172"/>
      <c r="AB82" s="172"/>
      <c r="AC82" s="172"/>
      <c r="AD82" s="172"/>
      <c r="AE82" s="172"/>
      <c r="AF82" s="172"/>
      <c r="AG82" s="172"/>
      <c r="AH82" s="172"/>
      <c r="AI82" s="172"/>
      <c r="AJ82" s="172"/>
      <c r="AK82" s="172"/>
      <c r="AL82" s="172"/>
      <c r="AM82" s="172"/>
      <c r="AN82" s="172"/>
      <c r="AO82" s="172"/>
      <c r="AP82" s="172"/>
      <c r="AQ82" s="172"/>
    </row>
    <row r="83" spans="2:43" ht="40.25" customHeight="1" x14ac:dyDescent="0.35">
      <c r="B83" s="100"/>
      <c r="C83" s="128" t="e" vm="63">
        <v>#VALUE!</v>
      </c>
      <c r="D83" s="100" t="e" cm="1">
        <f t="array" aca="1" ref="D83" ca="1">_FV(Table1[[#This Row],[Element]],"atomic symbol",TRUE)</f>
        <v>#NAME?</v>
      </c>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row>
    <row r="84" spans="2:43" ht="40.25" customHeight="1" x14ac:dyDescent="0.35">
      <c r="B84" s="100"/>
      <c r="C84" s="128" t="e" vm="64">
        <v>#VALUE!</v>
      </c>
      <c r="D84" s="100" t="e" cm="1">
        <f t="array" aca="1" ref="D84" ca="1">_FV(Table1[[#This Row],[Element]],"atomic symbol",TRUE)</f>
        <v>#NAME?</v>
      </c>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row>
    <row r="85" spans="2:43" ht="40.25" customHeight="1" x14ac:dyDescent="0.35">
      <c r="B85" s="100"/>
      <c r="C85" s="128" t="e" vm="65">
        <v>#VALUE!</v>
      </c>
      <c r="D85" s="100" t="e" cm="1">
        <f t="array" aca="1" ref="D85" ca="1">_FV(Table1[[#This Row],[Element]],"atomic symbol",TRUE)</f>
        <v>#NAME?</v>
      </c>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row>
    <row r="86" spans="2:43" ht="40.25" customHeight="1" x14ac:dyDescent="0.35">
      <c r="B86" s="100"/>
      <c r="C86" s="128" t="e" vm="66">
        <v>#VALUE!</v>
      </c>
      <c r="D86" s="100" t="e" cm="1">
        <f t="array" aca="1" ref="D86" ca="1">_FV(Table1[[#This Row],[Element]],"atomic symbol",TRUE)</f>
        <v>#NAME?</v>
      </c>
      <c r="E86" s="172"/>
      <c r="F86" s="172"/>
      <c r="G86" s="172"/>
      <c r="H86" s="172"/>
      <c r="I86" s="172"/>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row>
    <row r="87" spans="2:43" ht="40.25" customHeight="1" x14ac:dyDescent="0.35">
      <c r="B87" s="100"/>
      <c r="C87" s="128" t="e" vm="67">
        <v>#VALUE!</v>
      </c>
      <c r="D87" s="100" t="e" cm="1">
        <f t="array" aca="1" ref="D87" ca="1">_FV(Table1[[#This Row],[Element]],"atomic symbol",TRUE)</f>
        <v>#NAME?</v>
      </c>
      <c r="E87" s="172"/>
      <c r="F87" s="172"/>
      <c r="G87" s="172"/>
      <c r="H87" s="172"/>
      <c r="I87" s="172"/>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row>
    <row r="88" spans="2:43" ht="40.25" customHeight="1" x14ac:dyDescent="0.35">
      <c r="B88" s="100"/>
      <c r="C88" s="128" t="e" vm="68">
        <v>#VALUE!</v>
      </c>
      <c r="D88" s="100" t="e" cm="1">
        <f t="array" aca="1" ref="D88" ca="1">_FV(Table1[[#This Row],[Element]],"atomic symbol",TRUE)</f>
        <v>#NAME?</v>
      </c>
      <c r="E88" s="172"/>
      <c r="F88" s="172"/>
      <c r="G88" s="172"/>
      <c r="H88" s="172"/>
      <c r="I88" s="172"/>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row>
    <row r="89" spans="2:43" ht="40.25" customHeight="1" x14ac:dyDescent="0.35">
      <c r="B89" s="100"/>
      <c r="C89" s="128" t="e" vm="69">
        <v>#VALUE!</v>
      </c>
      <c r="D89" s="100" t="e" cm="1">
        <f t="array" aca="1" ref="D89" ca="1">_FV(Table1[[#This Row],[Element]],"atomic symbol",TRUE)</f>
        <v>#NAME?</v>
      </c>
      <c r="E89" s="172"/>
      <c r="F89" s="172"/>
      <c r="G89" s="172"/>
      <c r="H89" s="172"/>
      <c r="I89" s="172"/>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row>
    <row r="90" spans="2:43" ht="40.25" customHeight="1" x14ac:dyDescent="0.35">
      <c r="B90" s="100"/>
      <c r="C90" s="128" t="e" vm="70">
        <v>#VALUE!</v>
      </c>
      <c r="D90" s="100" t="e" cm="1">
        <f t="array" aca="1" ref="D90" ca="1">_FV(Table1[[#This Row],[Element]],"atomic symbol",TRUE)</f>
        <v>#NAME?</v>
      </c>
      <c r="E90" s="172"/>
      <c r="F90" s="172"/>
      <c r="G90" s="172"/>
      <c r="H90" s="172"/>
      <c r="I90" s="172"/>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row>
    <row r="91" spans="2:43" ht="40.25" customHeight="1" x14ac:dyDescent="0.35">
      <c r="B91" s="100"/>
      <c r="C91" s="128" t="e" vm="71">
        <v>#VALUE!</v>
      </c>
      <c r="D91" s="100" t="e" cm="1">
        <f t="array" aca="1" ref="D91" ca="1">_FV(Table1[[#This Row],[Element]],"atomic symbol",TRUE)</f>
        <v>#NAME?</v>
      </c>
      <c r="E91" s="172"/>
      <c r="F91" s="172"/>
      <c r="G91" s="172"/>
      <c r="H91" s="172"/>
      <c r="I91" s="172"/>
      <c r="J91" s="172"/>
      <c r="K91" s="172"/>
      <c r="L91" s="172"/>
      <c r="M91" s="172"/>
      <c r="N91" s="172"/>
      <c r="O91" s="172"/>
      <c r="P91" s="172"/>
      <c r="Q91" s="172"/>
      <c r="R91" s="172"/>
      <c r="S91" s="172"/>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row>
    <row r="92" spans="2:43" ht="40.25" customHeight="1" x14ac:dyDescent="0.35">
      <c r="B92" s="100"/>
      <c r="C92" s="128" t="e" vm="72">
        <v>#VALUE!</v>
      </c>
      <c r="D92" s="100" t="e" cm="1">
        <f t="array" aca="1" ref="D92" ca="1">_FV(Table1[[#This Row],[Element]],"atomic symbol",TRUE)</f>
        <v>#NAME?</v>
      </c>
      <c r="E92" s="172"/>
      <c r="F92" s="172"/>
      <c r="G92" s="172"/>
      <c r="H92" s="172"/>
      <c r="I92" s="172"/>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row>
    <row r="93" spans="2:43" ht="40.25" customHeight="1" x14ac:dyDescent="0.35">
      <c r="B93" s="100"/>
      <c r="C93" s="128" t="e" vm="73">
        <v>#VALUE!</v>
      </c>
      <c r="D93" s="100" t="e" cm="1">
        <f t="array" aca="1" ref="D93" ca="1">_FV(Table1[[#This Row],[Element]],"atomic symbol",TRUE)</f>
        <v>#NAME?</v>
      </c>
      <c r="E93" s="172"/>
      <c r="F93" s="172"/>
      <c r="G93" s="172"/>
      <c r="H93" s="172"/>
      <c r="I93" s="172"/>
      <c r="J93" s="172"/>
      <c r="K93" s="172"/>
      <c r="L93" s="172"/>
      <c r="M93" s="172"/>
      <c r="N93" s="172"/>
      <c r="O93" s="172"/>
      <c r="P93" s="172"/>
      <c r="Q93" s="172"/>
      <c r="R93" s="172"/>
      <c r="S93" s="172"/>
      <c r="T93" s="172"/>
      <c r="U93" s="172"/>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row>
    <row r="94" spans="2:43" ht="40.25" customHeight="1" x14ac:dyDescent="0.35">
      <c r="B94" s="100"/>
      <c r="C94" s="128" t="e" vm="74">
        <v>#VALUE!</v>
      </c>
      <c r="D94" s="100" t="e" cm="1">
        <f t="array" aca="1" ref="D94" ca="1">_FV(Table1[[#This Row],[Element]],"atomic symbol",TRUE)</f>
        <v>#NAME?</v>
      </c>
      <c r="E94" s="172"/>
      <c r="F94" s="172"/>
      <c r="G94" s="172"/>
      <c r="H94" s="172"/>
      <c r="I94" s="172"/>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row>
    <row r="95" spans="2:43" ht="40.25" customHeight="1" x14ac:dyDescent="0.35">
      <c r="B95" s="100"/>
      <c r="C95" s="128" t="e" vm="75">
        <v>#VALUE!</v>
      </c>
      <c r="D95" s="100" t="e" cm="1">
        <f t="array" aca="1" ref="D95" ca="1">_FV(Table1[[#This Row],[Element]],"atomic symbol",TRUE)</f>
        <v>#NAME?</v>
      </c>
      <c r="E95" s="172"/>
      <c r="F95" s="172"/>
      <c r="G95" s="172"/>
      <c r="H95" s="172"/>
      <c r="I95" s="172"/>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row>
    <row r="96" spans="2:43" ht="40.25" customHeight="1" x14ac:dyDescent="0.35">
      <c r="B96" s="100"/>
      <c r="C96" s="128" t="e" vm="76">
        <v>#VALUE!</v>
      </c>
      <c r="D96" s="100" t="e" cm="1">
        <f t="array" aca="1" ref="D96" ca="1">_FV(Table1[[#This Row],[Element]],"atomic symbol",TRUE)</f>
        <v>#NAME?</v>
      </c>
      <c r="E96" s="172"/>
      <c r="F96" s="172"/>
      <c r="G96" s="172"/>
      <c r="H96" s="172"/>
      <c r="I96" s="172"/>
      <c r="J96" s="172"/>
      <c r="K96" s="172"/>
      <c r="L96" s="172"/>
      <c r="M96" s="172"/>
      <c r="N96" s="172"/>
      <c r="O96" s="172"/>
      <c r="P96" s="172"/>
      <c r="Q96" s="172"/>
      <c r="R96" s="172"/>
      <c r="S96" s="172"/>
      <c r="T96" s="172"/>
      <c r="U96" s="172"/>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2"/>
    </row>
    <row r="97" spans="2:43" ht="40.25" customHeight="1" x14ac:dyDescent="0.35">
      <c r="B97" s="100"/>
      <c r="C97" s="128" t="e" vm="107">
        <v>#VALUE!</v>
      </c>
      <c r="D97" s="100" t="e" cm="1">
        <f t="array" aca="1" ref="D97" ca="1">_FV(Table1[[#This Row],[Element]],"atomic symbol",TRUE)</f>
        <v>#NAME?</v>
      </c>
      <c r="E97" s="172"/>
      <c r="F97" s="172"/>
      <c r="G97" s="172"/>
      <c r="H97" s="172"/>
      <c r="I97" s="172"/>
      <c r="J97" s="172"/>
      <c r="K97" s="172"/>
      <c r="L97" s="172"/>
      <c r="M97" s="172"/>
      <c r="N97" s="172"/>
      <c r="O97" s="172"/>
      <c r="P97" s="172"/>
      <c r="Q97" s="172"/>
      <c r="R97" s="172"/>
      <c r="S97" s="172"/>
      <c r="T97" s="172"/>
      <c r="U97" s="172"/>
      <c r="V97" s="172"/>
      <c r="W97" s="172"/>
      <c r="X97" s="172"/>
      <c r="Y97" s="172"/>
      <c r="Z97" s="172"/>
      <c r="AA97" s="172"/>
      <c r="AB97" s="172"/>
      <c r="AC97" s="172"/>
      <c r="AD97" s="172"/>
      <c r="AE97" s="172"/>
      <c r="AF97" s="172"/>
      <c r="AG97" s="172"/>
      <c r="AH97" s="172"/>
      <c r="AI97" s="172"/>
      <c r="AJ97" s="172"/>
      <c r="AK97" s="172"/>
      <c r="AL97" s="172"/>
      <c r="AM97" s="172"/>
      <c r="AN97" s="172"/>
      <c r="AO97" s="172"/>
      <c r="AP97" s="172"/>
      <c r="AQ97" s="172"/>
    </row>
    <row r="98" spans="2:43" ht="40.25" customHeight="1" x14ac:dyDescent="0.35">
      <c r="B98" s="100"/>
      <c r="C98" s="128" t="e" vm="108">
        <v>#VALUE!</v>
      </c>
      <c r="D98" s="100" t="e" cm="1">
        <f t="array" aca="1" ref="D98" ca="1">_FV(Table1[[#This Row],[Element]],"atomic symbol",TRUE)</f>
        <v>#NAME?</v>
      </c>
      <c r="E98" s="172"/>
      <c r="F98" s="172"/>
      <c r="G98" s="172"/>
      <c r="H98" s="172"/>
      <c r="I98" s="172"/>
      <c r="J98" s="172"/>
      <c r="K98" s="172"/>
      <c r="L98" s="172"/>
      <c r="M98" s="172"/>
      <c r="N98" s="172"/>
      <c r="O98" s="172"/>
      <c r="P98" s="172"/>
      <c r="Q98" s="172"/>
      <c r="R98" s="172"/>
      <c r="S98" s="172"/>
      <c r="T98" s="172"/>
      <c r="U98" s="172"/>
      <c r="V98" s="172"/>
      <c r="W98" s="172"/>
      <c r="X98" s="172"/>
      <c r="Y98" s="172"/>
      <c r="Z98" s="172"/>
      <c r="AA98" s="172"/>
      <c r="AB98" s="172"/>
      <c r="AC98" s="172"/>
      <c r="AD98" s="172"/>
      <c r="AE98" s="172"/>
      <c r="AF98" s="172"/>
      <c r="AG98" s="172"/>
      <c r="AH98" s="172"/>
      <c r="AI98" s="172"/>
      <c r="AJ98" s="172"/>
      <c r="AK98" s="172"/>
      <c r="AL98" s="172"/>
      <c r="AM98" s="172"/>
      <c r="AN98" s="172"/>
      <c r="AO98" s="172"/>
      <c r="AP98" s="172"/>
      <c r="AQ98" s="172"/>
    </row>
    <row r="99" spans="2:43" ht="40.25" customHeight="1" x14ac:dyDescent="0.35">
      <c r="B99" s="100"/>
      <c r="C99" s="128" t="e" vm="109">
        <v>#VALUE!</v>
      </c>
      <c r="D99" s="100" t="e" cm="1">
        <f t="array" aca="1" ref="D99" ca="1">_FV(Table1[[#This Row],[Element]],"atomic symbol",TRUE)</f>
        <v>#NAME?</v>
      </c>
      <c r="E99" s="172"/>
      <c r="F99" s="172"/>
      <c r="G99" s="172"/>
      <c r="H99" s="172"/>
      <c r="I99" s="172"/>
      <c r="J99" s="172"/>
      <c r="K99" s="172"/>
      <c r="L99" s="172"/>
      <c r="M99" s="172"/>
      <c r="N99" s="172"/>
      <c r="O99" s="172"/>
      <c r="P99" s="172"/>
      <c r="Q99" s="172"/>
      <c r="R99" s="172"/>
      <c r="S99" s="172"/>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2"/>
    </row>
    <row r="100" spans="2:43" ht="40.25" customHeight="1" x14ac:dyDescent="0.35">
      <c r="B100" s="100"/>
      <c r="C100" s="128" t="e" vm="110">
        <v>#VALUE!</v>
      </c>
      <c r="D100" s="100" t="e" cm="1">
        <f t="array" aca="1" ref="D100" ca="1">_FV(Table1[[#This Row],[Element]],"atomic symbol",TRUE)</f>
        <v>#NAME?</v>
      </c>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c r="AA100" s="172"/>
      <c r="AB100" s="172"/>
      <c r="AC100" s="172"/>
      <c r="AD100" s="172"/>
      <c r="AE100" s="172"/>
      <c r="AF100" s="172"/>
      <c r="AG100" s="172"/>
      <c r="AH100" s="172"/>
      <c r="AI100" s="172"/>
      <c r="AJ100" s="172"/>
      <c r="AK100" s="172"/>
      <c r="AL100" s="172"/>
      <c r="AM100" s="172"/>
      <c r="AN100" s="172"/>
      <c r="AO100" s="172"/>
      <c r="AP100" s="172"/>
      <c r="AQ100" s="172"/>
    </row>
    <row r="101" spans="2:43" ht="40.25" customHeight="1" x14ac:dyDescent="0.35">
      <c r="B101" s="100"/>
      <c r="C101" s="128" t="e" vm="111">
        <v>#VALUE!</v>
      </c>
      <c r="D101" s="100" t="e" cm="1">
        <f t="array" aca="1" ref="D101" ca="1">_FV(Table1[[#This Row],[Element]],"atomic symbol",TRUE)</f>
        <v>#NAME?</v>
      </c>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c r="AA101" s="172"/>
      <c r="AB101" s="172"/>
      <c r="AC101" s="172"/>
      <c r="AD101" s="172"/>
      <c r="AE101" s="172"/>
      <c r="AF101" s="172"/>
      <c r="AG101" s="172"/>
      <c r="AH101" s="172"/>
      <c r="AI101" s="172"/>
      <c r="AJ101" s="172"/>
      <c r="AK101" s="172"/>
      <c r="AL101" s="172"/>
      <c r="AM101" s="172"/>
      <c r="AN101" s="172"/>
      <c r="AO101" s="172"/>
      <c r="AP101" s="172"/>
      <c r="AQ101" s="172"/>
    </row>
    <row r="102" spans="2:43" ht="40.25" customHeight="1" x14ac:dyDescent="0.35">
      <c r="B102" s="100"/>
      <c r="C102" s="128" t="e" vm="112">
        <v>#VALUE!</v>
      </c>
      <c r="D102" s="100" t="e" cm="1">
        <f t="array" aca="1" ref="D102" ca="1">_FV(Table1[[#This Row],[Element]],"atomic symbol",TRUE)</f>
        <v>#NAME?</v>
      </c>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2"/>
    </row>
    <row r="103" spans="2:43" ht="40.25" customHeight="1" x14ac:dyDescent="0.35">
      <c r="B103" s="100"/>
      <c r="C103" s="128" t="e" vm="113">
        <v>#VALUE!</v>
      </c>
      <c r="D103" s="100" t="e" cm="1">
        <f t="array" aca="1" ref="D103" ca="1">_FV(Table1[[#This Row],[Element]],"atomic symbol",TRUE)</f>
        <v>#NAME?</v>
      </c>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c r="AA103" s="172"/>
      <c r="AB103" s="172"/>
      <c r="AC103" s="172"/>
      <c r="AD103" s="172"/>
      <c r="AE103" s="172"/>
      <c r="AF103" s="172"/>
      <c r="AG103" s="172"/>
      <c r="AH103" s="172"/>
      <c r="AI103" s="172"/>
      <c r="AJ103" s="172"/>
      <c r="AK103" s="172"/>
      <c r="AL103" s="172"/>
      <c r="AM103" s="172"/>
      <c r="AN103" s="172"/>
      <c r="AO103" s="172"/>
      <c r="AP103" s="172"/>
      <c r="AQ103" s="172"/>
    </row>
    <row r="104" spans="2:43" ht="40.25" customHeight="1" x14ac:dyDescent="0.35">
      <c r="B104" s="100"/>
      <c r="C104" s="128" t="e" vm="114">
        <v>#VALUE!</v>
      </c>
      <c r="D104" s="100" t="e" cm="1">
        <f t="array" aca="1" ref="D104" ca="1">_FV(Table1[[#This Row],[Element]],"atomic symbol",TRUE)</f>
        <v>#NAME?</v>
      </c>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2"/>
    </row>
    <row r="105" spans="2:43" ht="40.25" customHeight="1" x14ac:dyDescent="0.35">
      <c r="B105" s="100"/>
      <c r="C105" s="128" t="e" vm="115">
        <v>#VALUE!</v>
      </c>
      <c r="D105" s="100" t="e" cm="1">
        <f t="array" aca="1" ref="D105" ca="1">_FV(Table1[[#This Row],[Element]],"atomic symbol",TRUE)</f>
        <v>#NAME?</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72"/>
      <c r="AI105" s="172"/>
      <c r="AJ105" s="172"/>
      <c r="AK105" s="172"/>
      <c r="AL105" s="172"/>
      <c r="AM105" s="172"/>
      <c r="AN105" s="172"/>
      <c r="AO105" s="172"/>
      <c r="AP105" s="172"/>
      <c r="AQ105" s="172"/>
    </row>
    <row r="106" spans="2:43" ht="40.25" customHeight="1" x14ac:dyDescent="0.35">
      <c r="B106" s="100"/>
      <c r="C106" s="128" t="e" vm="116">
        <v>#VALUE!</v>
      </c>
      <c r="D106" s="100" t="e" cm="1">
        <f t="array" aca="1" ref="D106" ca="1">_FV(Table1[[#This Row],[Element]],"atomic symbol",TRUE)</f>
        <v>#NAME?</v>
      </c>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row>
    <row r="107" spans="2:43" ht="40.25" customHeight="1" x14ac:dyDescent="0.35">
      <c r="B107" s="100"/>
      <c r="C107" s="128" t="e" vm="117">
        <v>#VALUE!</v>
      </c>
      <c r="D107" s="100" t="e" cm="1">
        <f t="array" aca="1" ref="D107" ca="1">_FV(Table1[[#This Row],[Element]],"atomic symbol",TRUE)</f>
        <v>#NAME?</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2"/>
      <c r="AG107" s="172"/>
      <c r="AH107" s="172"/>
      <c r="AI107" s="172"/>
      <c r="AJ107" s="172"/>
      <c r="AK107" s="172"/>
      <c r="AL107" s="172"/>
      <c r="AM107" s="172"/>
      <c r="AN107" s="172"/>
      <c r="AO107" s="172"/>
      <c r="AP107" s="172"/>
      <c r="AQ107" s="172"/>
    </row>
    <row r="108" spans="2:43" ht="40.25" customHeight="1" x14ac:dyDescent="0.35">
      <c r="B108" s="100"/>
      <c r="C108" s="128" t="e" vm="118">
        <v>#VALUE!</v>
      </c>
      <c r="D108" s="100" t="e" cm="1">
        <f t="array" aca="1" ref="D108" ca="1">_FV(Table1[[#This Row],[Element]],"atomic symbol",TRUE)</f>
        <v>#NAME?</v>
      </c>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c r="AA108" s="172"/>
      <c r="AB108" s="172"/>
      <c r="AC108" s="172"/>
      <c r="AD108" s="172"/>
      <c r="AE108" s="172"/>
      <c r="AF108" s="172"/>
      <c r="AG108" s="172"/>
      <c r="AH108" s="172"/>
      <c r="AI108" s="172"/>
      <c r="AJ108" s="172"/>
      <c r="AK108" s="172"/>
      <c r="AL108" s="172"/>
      <c r="AM108" s="172"/>
      <c r="AN108" s="172"/>
      <c r="AO108" s="172"/>
      <c r="AP108" s="172"/>
      <c r="AQ108" s="172"/>
    </row>
    <row r="109" spans="2:43" ht="40.25" customHeight="1" x14ac:dyDescent="0.35">
      <c r="B109" s="100"/>
      <c r="C109" s="128" t="e" vm="119">
        <v>#VALUE!</v>
      </c>
      <c r="D109" s="100" t="e" cm="1">
        <f t="array" aca="1" ref="D109" ca="1">_FV(Table1[[#This Row],[Element]],"atomic symbol",TRUE)</f>
        <v>#NAME?</v>
      </c>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2"/>
      <c r="AG109" s="172"/>
      <c r="AH109" s="172"/>
      <c r="AI109" s="172"/>
      <c r="AJ109" s="172"/>
      <c r="AK109" s="172"/>
      <c r="AL109" s="172"/>
      <c r="AM109" s="172"/>
      <c r="AN109" s="172"/>
      <c r="AO109" s="172"/>
      <c r="AP109" s="172"/>
      <c r="AQ109" s="172"/>
    </row>
    <row r="110" spans="2:43" ht="40.25" customHeight="1" x14ac:dyDescent="0.35">
      <c r="B110" s="100"/>
      <c r="C110" s="128" t="e" vm="120">
        <v>#VALUE!</v>
      </c>
      <c r="D110" s="100" t="e" cm="1">
        <f t="array" aca="1" ref="D110" ca="1">_FV(Table1[[#This Row],[Element]],"atomic symbol",TRUE)</f>
        <v>#NAME?</v>
      </c>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172"/>
      <c r="AD110" s="172"/>
      <c r="AE110" s="172"/>
      <c r="AF110" s="172"/>
      <c r="AG110" s="172"/>
      <c r="AH110" s="172"/>
      <c r="AI110" s="172"/>
      <c r="AJ110" s="172"/>
      <c r="AK110" s="172"/>
      <c r="AL110" s="172"/>
      <c r="AM110" s="172"/>
      <c r="AN110" s="172"/>
      <c r="AO110" s="172"/>
      <c r="AP110" s="172"/>
      <c r="AQ110" s="172"/>
    </row>
    <row r="111" spans="2:43" ht="40.25" customHeight="1" x14ac:dyDescent="0.35">
      <c r="B111" s="100"/>
      <c r="C111" s="128" t="e" vm="121">
        <v>#VALUE!</v>
      </c>
      <c r="D111" s="100" t="e" cm="1">
        <f t="array" aca="1" ref="D111" ca="1">_FV(Table1[[#This Row],[Element]],"atomic symbol",TRUE)</f>
        <v>#NAME?</v>
      </c>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2"/>
      <c r="AE111" s="172"/>
      <c r="AF111" s="172"/>
      <c r="AG111" s="172"/>
      <c r="AH111" s="172"/>
      <c r="AI111" s="172"/>
      <c r="AJ111" s="172"/>
      <c r="AK111" s="172"/>
      <c r="AL111" s="172"/>
      <c r="AM111" s="172"/>
      <c r="AN111" s="172"/>
      <c r="AO111" s="172"/>
      <c r="AP111" s="172"/>
      <c r="AQ111" s="172"/>
    </row>
    <row r="112" spans="2:43" ht="40.25" customHeight="1" x14ac:dyDescent="0.35">
      <c r="B112" s="100"/>
      <c r="C112" s="128" t="e" vm="77">
        <v>#VALUE!</v>
      </c>
      <c r="D112" s="100" t="e" cm="1">
        <f t="array" aca="1" ref="D112" ca="1">_FV(Table1[[#This Row],[Element]],"atomic symbol",TRUE)</f>
        <v>#NAME?</v>
      </c>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c r="AA112" s="172"/>
      <c r="AB112" s="172"/>
      <c r="AC112" s="172"/>
      <c r="AD112" s="172"/>
      <c r="AE112" s="172"/>
      <c r="AF112" s="172"/>
      <c r="AG112" s="172"/>
      <c r="AH112" s="172"/>
      <c r="AI112" s="172"/>
      <c r="AJ112" s="172"/>
      <c r="AK112" s="172"/>
      <c r="AL112" s="172"/>
      <c r="AM112" s="172"/>
      <c r="AN112" s="172"/>
      <c r="AO112" s="172"/>
      <c r="AP112" s="172"/>
      <c r="AQ112" s="172"/>
    </row>
    <row r="113" spans="2:43" ht="40.25" customHeight="1" x14ac:dyDescent="0.35">
      <c r="B113" s="100"/>
      <c r="C113" s="128" t="e" vm="78">
        <v>#VALUE!</v>
      </c>
      <c r="D113" s="100" t="e" cm="1">
        <f t="array" aca="1" ref="D113" ca="1">_FV(Table1[[#This Row],[Element]],"atomic symbol",TRUE)</f>
        <v>#NAME?</v>
      </c>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2"/>
      <c r="AG113" s="172"/>
      <c r="AH113" s="172"/>
      <c r="AI113" s="172"/>
      <c r="AJ113" s="172"/>
      <c r="AK113" s="172"/>
      <c r="AL113" s="172"/>
      <c r="AM113" s="172"/>
      <c r="AN113" s="172"/>
      <c r="AO113" s="172"/>
      <c r="AP113" s="172"/>
      <c r="AQ113" s="172"/>
    </row>
    <row r="114" spans="2:43" ht="40.25" customHeight="1" x14ac:dyDescent="0.35">
      <c r="B114" s="100"/>
      <c r="C114" s="128" t="e" vm="79">
        <v>#VALUE!</v>
      </c>
      <c r="D114" s="100" t="e" cm="1">
        <f t="array" aca="1" ref="D114" ca="1">_FV(Table1[[#This Row],[Element]],"atomic symbol",TRUE)</f>
        <v>#NAME?</v>
      </c>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c r="AA114" s="172"/>
      <c r="AB114" s="172"/>
      <c r="AC114" s="172"/>
      <c r="AD114" s="172"/>
      <c r="AE114" s="172"/>
      <c r="AF114" s="172"/>
      <c r="AG114" s="172"/>
      <c r="AH114" s="172"/>
      <c r="AI114" s="172"/>
      <c r="AJ114" s="172"/>
      <c r="AK114" s="172"/>
      <c r="AL114" s="172"/>
      <c r="AM114" s="172"/>
      <c r="AN114" s="172"/>
      <c r="AO114" s="172"/>
      <c r="AP114" s="172"/>
      <c r="AQ114" s="172"/>
    </row>
    <row r="115" spans="2:43" ht="40.25" customHeight="1" x14ac:dyDescent="0.35">
      <c r="B115" s="100"/>
      <c r="C115" s="128" t="e" vm="80">
        <v>#VALUE!</v>
      </c>
      <c r="D115" s="100" t="e" cm="1">
        <f t="array" aca="1" ref="D115" ca="1">_FV(Table1[[#This Row],[Element]],"atomic symbol",TRUE)</f>
        <v>#NAME?</v>
      </c>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c r="AA115" s="172"/>
      <c r="AB115" s="172"/>
      <c r="AC115" s="172"/>
      <c r="AD115" s="172"/>
      <c r="AE115" s="172"/>
      <c r="AF115" s="172"/>
      <c r="AG115" s="172"/>
      <c r="AH115" s="172"/>
      <c r="AI115" s="172"/>
      <c r="AJ115" s="172"/>
      <c r="AK115" s="172"/>
      <c r="AL115" s="172"/>
      <c r="AM115" s="172"/>
      <c r="AN115" s="172"/>
      <c r="AO115" s="172"/>
      <c r="AP115" s="172"/>
      <c r="AQ115" s="172"/>
    </row>
    <row r="116" spans="2:43" ht="40.25" customHeight="1" x14ac:dyDescent="0.35">
      <c r="B116" s="100"/>
      <c r="C116" s="128" t="e" vm="81">
        <v>#VALUE!</v>
      </c>
      <c r="D116" s="100" t="e" cm="1">
        <f t="array" aca="1" ref="D116" ca="1">_FV(Table1[[#This Row],[Element]],"atomic symbol",TRUE)</f>
        <v>#NAME?</v>
      </c>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c r="AE116" s="172"/>
      <c r="AF116" s="172"/>
      <c r="AG116" s="172"/>
      <c r="AH116" s="172"/>
      <c r="AI116" s="172"/>
      <c r="AJ116" s="172"/>
      <c r="AK116" s="172"/>
      <c r="AL116" s="172"/>
      <c r="AM116" s="172"/>
      <c r="AN116" s="172"/>
      <c r="AO116" s="172"/>
      <c r="AP116" s="172"/>
      <c r="AQ116" s="172"/>
    </row>
    <row r="117" spans="2:43" ht="40.25" customHeight="1" x14ac:dyDescent="0.35">
      <c r="B117" s="100"/>
      <c r="C117" s="128" t="e" vm="82">
        <v>#VALUE!</v>
      </c>
      <c r="D117" s="100" t="e" cm="1">
        <f t="array" aca="1" ref="D117" ca="1">_FV(Table1[[#This Row],[Element]],"atomic symbol",TRUE)</f>
        <v>#NAME?</v>
      </c>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c r="AA117" s="172"/>
      <c r="AB117" s="172"/>
      <c r="AC117" s="172"/>
      <c r="AD117" s="172"/>
      <c r="AE117" s="172"/>
      <c r="AF117" s="172"/>
      <c r="AG117" s="172"/>
      <c r="AH117" s="172"/>
      <c r="AI117" s="172"/>
      <c r="AJ117" s="172"/>
      <c r="AK117" s="172"/>
      <c r="AL117" s="172"/>
      <c r="AM117" s="172"/>
      <c r="AN117" s="172"/>
      <c r="AO117" s="172"/>
      <c r="AP117" s="172"/>
      <c r="AQ117" s="172"/>
    </row>
    <row r="118" spans="2:43" ht="40.25" customHeight="1" x14ac:dyDescent="0.35">
      <c r="B118" s="100"/>
      <c r="C118" s="128" t="e" vm="83">
        <v>#VALUE!</v>
      </c>
      <c r="D118" s="100" t="e" cm="1">
        <f t="array" aca="1" ref="D118" ca="1">_FV(Table1[[#This Row],[Element]],"atomic symbol",TRUE)</f>
        <v>#NAME?</v>
      </c>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c r="AA118" s="172"/>
      <c r="AB118" s="172"/>
      <c r="AC118" s="172"/>
      <c r="AD118" s="172"/>
      <c r="AE118" s="172"/>
      <c r="AF118" s="172"/>
      <c r="AG118" s="172"/>
      <c r="AH118" s="172"/>
      <c r="AI118" s="172"/>
      <c r="AJ118" s="172"/>
      <c r="AK118" s="172"/>
      <c r="AL118" s="172"/>
      <c r="AM118" s="172"/>
      <c r="AN118" s="172"/>
      <c r="AO118" s="172"/>
      <c r="AP118" s="172"/>
      <c r="AQ118" s="172"/>
    </row>
    <row r="119" spans="2:43" ht="40.25" customHeight="1" x14ac:dyDescent="0.35">
      <c r="B119" s="100"/>
      <c r="C119" s="128" t="e" vm="84">
        <v>#VALUE!</v>
      </c>
      <c r="D119" s="100" t="e" cm="1">
        <f t="array" aca="1" ref="D119" ca="1">_FV(Table1[[#This Row],[Element]],"atomic symbol",TRUE)</f>
        <v>#NAME?</v>
      </c>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2"/>
      <c r="AG119" s="172"/>
      <c r="AH119" s="172"/>
      <c r="AI119" s="172"/>
      <c r="AJ119" s="172"/>
      <c r="AK119" s="172"/>
      <c r="AL119" s="172"/>
      <c r="AM119" s="172"/>
      <c r="AN119" s="172"/>
      <c r="AO119" s="172"/>
      <c r="AP119" s="172"/>
      <c r="AQ119" s="172"/>
    </row>
    <row r="120" spans="2:43" ht="40.25" customHeight="1" x14ac:dyDescent="0.35">
      <c r="B120" s="100"/>
      <c r="C120" s="128" t="e" vm="85">
        <v>#VALUE!</v>
      </c>
      <c r="D120" s="100" t="e" cm="1">
        <f t="array" aca="1" ref="D120" ca="1">_FV(Table1[[#This Row],[Element]],"atomic symbol",TRUE)</f>
        <v>#NAME?</v>
      </c>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2"/>
      <c r="AK120" s="172"/>
      <c r="AL120" s="172"/>
      <c r="AM120" s="172"/>
      <c r="AN120" s="172"/>
      <c r="AO120" s="172"/>
      <c r="AP120" s="172"/>
      <c r="AQ120" s="172"/>
    </row>
    <row r="121" spans="2:43" ht="40.25" customHeight="1" x14ac:dyDescent="0.35">
      <c r="B121" s="100"/>
      <c r="C121" s="128" t="e" vm="86">
        <v>#VALUE!</v>
      </c>
      <c r="D121" s="100" t="e" cm="1">
        <f t="array" aca="1" ref="D121" ca="1">_FV(Table1[[#This Row],[Element]],"atomic symbol",TRUE)</f>
        <v>#NAME?</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2"/>
    </row>
    <row r="122" spans="2:43" ht="40.25" customHeight="1" x14ac:dyDescent="0.35">
      <c r="B122" s="100"/>
      <c r="C122" s="128" t="e" vm="87">
        <v>#VALUE!</v>
      </c>
      <c r="D122" s="100" t="e" cm="1">
        <f t="array" aca="1" ref="D122" ca="1">_FV(Table1[[#This Row],[Element]],"atomic symbol",TRUE)</f>
        <v>#NAME?</v>
      </c>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2"/>
      <c r="AG122" s="172"/>
      <c r="AH122" s="172"/>
      <c r="AI122" s="172"/>
      <c r="AJ122" s="172"/>
      <c r="AK122" s="172"/>
      <c r="AL122" s="172"/>
      <c r="AM122" s="172"/>
      <c r="AN122" s="172"/>
      <c r="AO122" s="172"/>
      <c r="AP122" s="172"/>
      <c r="AQ122" s="172"/>
    </row>
    <row r="123" spans="2:43" ht="40.25" customHeight="1" x14ac:dyDescent="0.35">
      <c r="B123" s="100"/>
      <c r="C123" s="128" t="e" vm="88">
        <v>#VALUE!</v>
      </c>
      <c r="D123" s="100" t="e" cm="1">
        <f t="array" aca="1" ref="D123" ca="1">_FV(Table1[[#This Row],[Element]],"atomic symbol",TRUE)</f>
        <v>#NAME?</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2"/>
      <c r="AG123" s="172"/>
      <c r="AH123" s="172"/>
      <c r="AI123" s="172"/>
      <c r="AJ123" s="172"/>
      <c r="AK123" s="172"/>
      <c r="AL123" s="172"/>
      <c r="AM123" s="172"/>
      <c r="AN123" s="172"/>
      <c r="AO123" s="172"/>
      <c r="AP123" s="172"/>
      <c r="AQ123" s="172"/>
    </row>
    <row r="124" spans="2:43" ht="40.25" customHeight="1" x14ac:dyDescent="0.35">
      <c r="B124" s="100"/>
      <c r="C124" s="128" t="e" vm="89">
        <v>#VALUE!</v>
      </c>
      <c r="D124" s="100" t="e" cm="1">
        <f t="array" aca="1" ref="D124" ca="1">_FV(Table1[[#This Row],[Element]],"atomic symbol",TRUE)</f>
        <v>#NAME?</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c r="AK124" s="172"/>
      <c r="AL124" s="172"/>
      <c r="AM124" s="172"/>
      <c r="AN124" s="172"/>
      <c r="AO124" s="172"/>
      <c r="AP124" s="172"/>
      <c r="AQ124" s="172"/>
    </row>
    <row r="125" spans="2:43" ht="40.25" customHeight="1" x14ac:dyDescent="0.35">
      <c r="B125" s="100"/>
      <c r="C125" s="128" t="e" vm="90">
        <v>#VALUE!</v>
      </c>
      <c r="D125" s="100" t="e" cm="1">
        <f t="array" aca="1" ref="D125" ca="1">_FV(Table1[[#This Row],[Element]],"atomic symbol",TRUE)</f>
        <v>#NAME?</v>
      </c>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c r="AK125" s="172"/>
      <c r="AL125" s="172"/>
      <c r="AM125" s="172"/>
      <c r="AN125" s="172"/>
      <c r="AO125" s="172"/>
      <c r="AP125" s="172"/>
      <c r="AQ125" s="172"/>
    </row>
    <row r="126" spans="2:43" ht="40.25" customHeight="1" x14ac:dyDescent="0.35">
      <c r="B126" s="100"/>
      <c r="C126" s="128" t="e" vm="91">
        <v>#VALUE!</v>
      </c>
      <c r="D126" s="100" t="e" cm="1">
        <f t="array" aca="1" ref="D126" ca="1">_FV(Table1[[#This Row],[Element]],"atomic symbol",TRUE)</f>
        <v>#NAME?</v>
      </c>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2"/>
    </row>
  </sheetData>
  <mergeCells count="3">
    <mergeCell ref="C5:D5"/>
    <mergeCell ref="C6:F6"/>
    <mergeCell ref="E5:F5"/>
  </mergeCells>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F109"/>
  <sheetViews>
    <sheetView showGridLines="0" zoomScaleNormal="100" workbookViewId="0"/>
  </sheetViews>
  <sheetFormatPr defaultColWidth="9" defaultRowHeight="19.05" x14ac:dyDescent="0.35"/>
  <cols>
    <col min="1" max="2" width="4.54296875" style="21" customWidth="1"/>
    <col min="3" max="4" width="32.81640625" style="21" customWidth="1"/>
    <col min="5" max="23" width="20.54296875" style="21" customWidth="1"/>
    <col min="24" max="16384" width="9" style="21"/>
  </cols>
  <sheetData>
    <row r="1" spans="1:6" ht="31.95" customHeight="1" x14ac:dyDescent="0.35"/>
    <row r="2" spans="1:6" ht="63" customHeight="1" x14ac:dyDescent="0.35"/>
    <row r="3" spans="1:6" ht="63" customHeight="1" x14ac:dyDescent="0.35">
      <c r="A3" s="77"/>
      <c r="B3" s="66" t="s">
        <v>5</v>
      </c>
    </row>
    <row r="4" spans="1:6" ht="64.2" customHeight="1" x14ac:dyDescent="0.35">
      <c r="B4" s="194" t="s">
        <v>223</v>
      </c>
      <c r="C4" s="194"/>
      <c r="D4" s="194"/>
      <c r="E4" s="194"/>
    </row>
    <row r="5" spans="1:6" s="78" customFormat="1" ht="40.25" customHeight="1" x14ac:dyDescent="0.35">
      <c r="C5" s="195" t="s">
        <v>161</v>
      </c>
      <c r="D5" s="195"/>
      <c r="E5" s="195"/>
      <c r="F5" s="150"/>
    </row>
    <row r="6" spans="1:6" s="78" customFormat="1" ht="39.1" customHeight="1" x14ac:dyDescent="0.35">
      <c r="B6" s="115"/>
      <c r="C6" s="196" t="s">
        <v>212</v>
      </c>
      <c r="D6" s="196"/>
      <c r="E6" s="196"/>
      <c r="F6" s="151"/>
    </row>
    <row r="7" spans="1:6" ht="31.95" customHeight="1" x14ac:dyDescent="0.35"/>
    <row r="8" spans="1:6" ht="40.25" customHeight="1" x14ac:dyDescent="0.35">
      <c r="B8" s="126" t="s">
        <v>163</v>
      </c>
      <c r="C8" s="127" t="s">
        <v>224</v>
      </c>
      <c r="D8" s="127" t="s">
        <v>166</v>
      </c>
    </row>
    <row r="9" spans="1:6" ht="40.25" customHeight="1" x14ac:dyDescent="0.35">
      <c r="B9" s="100"/>
      <c r="C9" s="128" t="e" vm="122">
        <v>#VALUE!</v>
      </c>
      <c r="D9" s="100" t="str" cm="1">
        <f t="array" ref="D9">IFERROR(SUBSTITUTE(SUBSTITUTE(SUBSTITUTE(SUBSTITUTE(SUBSTITUTE(SUBSTITUTE(SUBSTITUTE(SUBSTITUTE(SUBSTITUTE(SUBSTITUTE(_FV(C9,"formula string",TRUE),"0","₀"),"1","₁"),"2","₂"),"3","₃"),"4","₄"),"5","₅"),"6","₆"),"7","₇"),"8","₈"),"9","₉"),"")</f>
        <v>NH₃</v>
      </c>
    </row>
    <row r="10" spans="1:6" ht="40.25" customHeight="1" x14ac:dyDescent="0.35">
      <c r="B10" s="133"/>
      <c r="C10" s="128" t="e" vm="123">
        <v>#VALUE!</v>
      </c>
      <c r="D10" s="79" t="str" cm="1">
        <f t="array" ref="D10">IFERROR(SUBSTITUTE(SUBSTITUTE(SUBSTITUTE(SUBSTITUTE(SUBSTITUTE(SUBSTITUTE(SUBSTITUTE(SUBSTITUTE(SUBSTITUTE(SUBSTITUTE(_FV(C10,"formula string",TRUE),"0","₀"),"1","₁"),"2","₂"),"3","₃"),"4","₄"),"5","₅"),"6","₆"),"7","₇"),"8","₈"),"9","₉"),"")</f>
        <v>CO₂</v>
      </c>
    </row>
    <row r="11" spans="1:6" ht="40.25" customHeight="1" x14ac:dyDescent="0.35">
      <c r="B11" s="133"/>
      <c r="C11" s="128" t="e" vm="129">
        <v>#VALUE!</v>
      </c>
      <c r="D11" s="79" t="str" cm="1">
        <f t="array" ref="D11">IFERROR(SUBSTITUTE(SUBSTITUTE(SUBSTITUTE(SUBSTITUTE(SUBSTITUTE(SUBSTITUTE(SUBSTITUTE(SUBSTITUTE(SUBSTITUTE(SUBSTITUTE(_FV(C11,"formula string",TRUE),"0","₀"),"1","₁"),"2","₂"),"3","₃"),"4","₄"),"5","₅"),"6","₆"),"7","₇"),"8","₈"),"9","₉"),"")</f>
        <v>H₂O</v>
      </c>
    </row>
    <row r="12" spans="1:6" ht="40.25" customHeight="1" x14ac:dyDescent="0.35">
      <c r="B12" s="133"/>
      <c r="C12" s="128" t="e" vm="125">
        <v>#VALUE!</v>
      </c>
      <c r="D12" s="79" t="str" cm="1">
        <f t="array" ref="D12">IFERROR(SUBSTITUTE(SUBSTITUTE(SUBSTITUTE(SUBSTITUTE(SUBSTITUTE(SUBSTITUTE(SUBSTITUTE(SUBSTITUTE(SUBSTITUTE(SUBSTITUTE(_FV(C12,"formula string",TRUE),"0","₀"),"1","₁"),"2","₂"),"3","₃"),"4","₄"),"5","₅"),"6","₆"),"7","₇"),"8","₈"),"9","₉"),"")</f>
        <v>H₂O₂</v>
      </c>
    </row>
    <row r="13" spans="1:6" ht="40.25" customHeight="1" x14ac:dyDescent="0.35">
      <c r="B13" s="133"/>
      <c r="C13" s="128" t="e" vm="126">
        <v>#VALUE!</v>
      </c>
      <c r="D13" s="79" t="str" cm="1">
        <f t="array" ref="D13">IFERROR(SUBSTITUTE(SUBSTITUTE(SUBSTITUTE(SUBSTITUTE(SUBSTITUTE(SUBSTITUTE(SUBSTITUTE(SUBSTITUTE(SUBSTITUTE(SUBSTITUTE(_FV(C13,"formula string",TRUE),"0","₀"),"1","₁"),"2","₂"),"3","₃"),"4","₄"),"5","₅"),"6","₆"),"7","₇"),"8","₈"),"9","₉"),"")</f>
        <v>CH₄</v>
      </c>
    </row>
    <row r="14" spans="1:6" ht="40.25" customHeight="1" x14ac:dyDescent="0.35">
      <c r="B14" s="133"/>
      <c r="C14" s="128" t="e" vm="128">
        <v>#VALUE!</v>
      </c>
      <c r="D14" s="79" t="str" cm="1">
        <f t="array" ref="D14">IFERROR(SUBSTITUTE(SUBSTITUTE(SUBSTITUTE(SUBSTITUTE(SUBSTITUTE(SUBSTITUTE(SUBSTITUTE(SUBSTITUTE(SUBSTITUTE(SUBSTITUTE(_FV(C14,"formula string",TRUE),"0","₀"),"1","₁"),"2","₂"),"3","₃"),"4","₄"),"5","₅"),"6","₆"),"7","₇"),"8","₈"),"9","₉"),"")</f>
        <v>O₂U</v>
      </c>
    </row>
    <row r="15" spans="1:6" ht="40.25" customHeight="1" x14ac:dyDescent="0.35">
      <c r="B15" s="133"/>
      <c r="C15" s="128" t="e" vm="124">
        <v>#VALUE!</v>
      </c>
      <c r="D15" s="79" t="str" cm="1">
        <f t="array" ref="D15">IFERROR(SUBSTITUTE(SUBSTITUTE(SUBSTITUTE(SUBSTITUTE(SUBSTITUTE(SUBSTITUTE(SUBSTITUTE(SUBSTITUTE(SUBSTITUTE(SUBSTITUTE(_FV(C15,"formula string",TRUE),"0","₀"),"1","₁"),"2","₂"),"3","₃"),"4","₄"),"5","₅"),"6","₆"),"7","₇"),"8","₈"),"9","₉"),"")</f>
        <v>C₁₉H₁₇ClFN₃O₅S</v>
      </c>
    </row>
    <row r="16" spans="1:6" ht="40.25" customHeight="1" x14ac:dyDescent="0.35">
      <c r="B16" s="133"/>
      <c r="C16" s="128" t="e" vm="127">
        <v>#VALUE!</v>
      </c>
      <c r="D16" s="79" t="str" cm="1">
        <f t="array" ref="D16">IFERROR(SUBSTITUTE(SUBSTITUTE(SUBSTITUTE(SUBSTITUTE(SUBSTITUTE(SUBSTITUTE(SUBSTITUTE(SUBSTITUTE(SUBSTITUTE(SUBSTITUTE(_FV(C16,"formula string",TRUE),"0","₀"),"1","₁"),"2","₂"),"3","₃"),"4","₄"),"5","₅"),"6","₆"),"7","₇"),"8","₈"),"9","₉"),"")</f>
        <v>NaCl</v>
      </c>
    </row>
    <row r="17" spans="3:4" ht="40.25" customHeight="1" x14ac:dyDescent="0.35">
      <c r="C17" s="172"/>
      <c r="D17" s="45"/>
    </row>
    <row r="18" spans="3:4" ht="40.25" customHeight="1" x14ac:dyDescent="0.35">
      <c r="C18" s="45"/>
      <c r="D18" s="45"/>
    </row>
    <row r="19" spans="3:4" ht="40.25" customHeight="1" x14ac:dyDescent="0.35">
      <c r="C19" s="45"/>
      <c r="D19" s="45"/>
    </row>
    <row r="20" spans="3:4" ht="40.25" customHeight="1" x14ac:dyDescent="0.35">
      <c r="C20" s="45"/>
      <c r="D20" s="45"/>
    </row>
    <row r="21" spans="3:4" ht="40.25" customHeight="1" x14ac:dyDescent="0.35">
      <c r="C21" s="45"/>
      <c r="D21" s="45"/>
    </row>
    <row r="22" spans="3:4" ht="40.25" customHeight="1" x14ac:dyDescent="0.35">
      <c r="C22" s="45"/>
      <c r="D22" s="45"/>
    </row>
    <row r="23" spans="3:4" ht="40.25" customHeight="1" x14ac:dyDescent="0.35">
      <c r="C23" s="45"/>
      <c r="D23" s="45"/>
    </row>
    <row r="24" spans="3:4" ht="40.25" customHeight="1" x14ac:dyDescent="0.35">
      <c r="C24" s="45"/>
      <c r="D24" s="45"/>
    </row>
    <row r="25" spans="3:4" ht="40.25" customHeight="1" x14ac:dyDescent="0.35">
      <c r="C25" s="45"/>
      <c r="D25" s="45"/>
    </row>
    <row r="26" spans="3:4" ht="40.25" customHeight="1" x14ac:dyDescent="0.35">
      <c r="C26" s="45"/>
      <c r="D26" s="45"/>
    </row>
    <row r="27" spans="3:4" ht="40.25" customHeight="1" x14ac:dyDescent="0.35">
      <c r="C27" s="45"/>
      <c r="D27" s="45"/>
    </row>
    <row r="28" spans="3:4" ht="40.25" customHeight="1" x14ac:dyDescent="0.35">
      <c r="C28" s="45"/>
      <c r="D28" s="45"/>
    </row>
    <row r="29" spans="3:4" ht="40.25" customHeight="1" x14ac:dyDescent="0.35">
      <c r="C29" s="45"/>
      <c r="D29" s="45"/>
    </row>
    <row r="30" spans="3:4" ht="40.25" customHeight="1" x14ac:dyDescent="0.35">
      <c r="C30" s="45"/>
      <c r="D30" s="45"/>
    </row>
    <row r="31" spans="3:4" ht="40.25" customHeight="1" x14ac:dyDescent="0.35">
      <c r="C31" s="45"/>
      <c r="D31" s="45"/>
    </row>
    <row r="32" spans="3:4" ht="40.25" customHeight="1" x14ac:dyDescent="0.35">
      <c r="C32" s="45"/>
      <c r="D32" s="45"/>
    </row>
    <row r="33" spans="3:4" ht="40.25" customHeight="1" x14ac:dyDescent="0.35">
      <c r="C33" s="45"/>
      <c r="D33" s="45"/>
    </row>
    <row r="34" spans="3:4" ht="40.25" customHeight="1" x14ac:dyDescent="0.35">
      <c r="C34" s="45"/>
      <c r="D34" s="45"/>
    </row>
    <row r="35" spans="3:4" ht="40.25" customHeight="1" x14ac:dyDescent="0.35">
      <c r="C35" s="45"/>
      <c r="D35" s="45"/>
    </row>
    <row r="36" spans="3:4" ht="40.25" customHeight="1" x14ac:dyDescent="0.35">
      <c r="C36" s="45"/>
      <c r="D36" s="45"/>
    </row>
    <row r="37" spans="3:4" ht="40.25" customHeight="1" x14ac:dyDescent="0.35">
      <c r="C37" s="45"/>
      <c r="D37" s="45"/>
    </row>
    <row r="38" spans="3:4" ht="40.25" customHeight="1" x14ac:dyDescent="0.35">
      <c r="C38" s="45"/>
      <c r="D38" s="45"/>
    </row>
    <row r="39" spans="3:4" ht="40.25" customHeight="1" x14ac:dyDescent="0.35">
      <c r="C39" s="45"/>
      <c r="D39" s="45"/>
    </row>
    <row r="40" spans="3:4" ht="40.25" customHeight="1" x14ac:dyDescent="0.35">
      <c r="C40" s="45"/>
      <c r="D40" s="45"/>
    </row>
    <row r="41" spans="3:4" ht="40.25" customHeight="1" x14ac:dyDescent="0.35">
      <c r="C41" s="45"/>
      <c r="D41" s="45"/>
    </row>
    <row r="42" spans="3:4" ht="40.25" customHeight="1" x14ac:dyDescent="0.35">
      <c r="C42" s="45"/>
      <c r="D42" s="45"/>
    </row>
    <row r="43" spans="3:4" ht="40.25" customHeight="1" x14ac:dyDescent="0.35">
      <c r="C43" s="45"/>
      <c r="D43" s="45"/>
    </row>
    <row r="44" spans="3:4" ht="40.25" customHeight="1" x14ac:dyDescent="0.35">
      <c r="C44" s="45"/>
      <c r="D44" s="45"/>
    </row>
    <row r="45" spans="3:4" ht="40.25" customHeight="1" x14ac:dyDescent="0.35">
      <c r="C45" s="45"/>
      <c r="D45" s="45"/>
    </row>
    <row r="46" spans="3:4" ht="40.25" customHeight="1" x14ac:dyDescent="0.35">
      <c r="C46" s="45"/>
      <c r="D46" s="45"/>
    </row>
    <row r="47" spans="3:4" ht="40.25" customHeight="1" x14ac:dyDescent="0.35">
      <c r="C47" s="45"/>
      <c r="D47" s="45"/>
    </row>
    <row r="48" spans="3:4" ht="40.25" customHeight="1" x14ac:dyDescent="0.35">
      <c r="C48" s="45"/>
      <c r="D48" s="45"/>
    </row>
    <row r="49" spans="3:4" ht="40.25" customHeight="1" x14ac:dyDescent="0.35">
      <c r="C49" s="45"/>
      <c r="D49" s="45"/>
    </row>
    <row r="50" spans="3:4" ht="40.25" customHeight="1" x14ac:dyDescent="0.35">
      <c r="C50" s="45"/>
      <c r="D50" s="45"/>
    </row>
    <row r="51" spans="3:4" ht="40.25" customHeight="1" x14ac:dyDescent="0.35">
      <c r="C51" s="45"/>
      <c r="D51" s="45"/>
    </row>
    <row r="52" spans="3:4" ht="40.25" customHeight="1" x14ac:dyDescent="0.35">
      <c r="C52" s="45"/>
      <c r="D52" s="45"/>
    </row>
    <row r="53" spans="3:4" ht="40.25" customHeight="1" x14ac:dyDescent="0.35">
      <c r="C53" s="45"/>
      <c r="D53" s="45"/>
    </row>
    <row r="54" spans="3:4" ht="40.25" customHeight="1" x14ac:dyDescent="0.35">
      <c r="C54" s="45"/>
      <c r="D54" s="45"/>
    </row>
    <row r="55" spans="3:4" ht="40.25" customHeight="1" x14ac:dyDescent="0.35">
      <c r="C55" s="45"/>
      <c r="D55" s="45"/>
    </row>
    <row r="56" spans="3:4" ht="40.25" customHeight="1" x14ac:dyDescent="0.35">
      <c r="C56" s="45"/>
      <c r="D56" s="45"/>
    </row>
    <row r="57" spans="3:4" ht="40.25" customHeight="1" x14ac:dyDescent="0.35">
      <c r="C57" s="45"/>
      <c r="D57" s="45"/>
    </row>
    <row r="58" spans="3:4" ht="40.25" customHeight="1" x14ac:dyDescent="0.35">
      <c r="C58" s="45"/>
      <c r="D58" s="45"/>
    </row>
    <row r="59" spans="3:4" ht="40.25" customHeight="1" x14ac:dyDescent="0.35">
      <c r="C59" s="45"/>
      <c r="D59" s="45"/>
    </row>
    <row r="60" spans="3:4" ht="40.25" customHeight="1" x14ac:dyDescent="0.35">
      <c r="C60" s="45"/>
      <c r="D60" s="45"/>
    </row>
    <row r="61" spans="3:4" ht="40.25" customHeight="1" x14ac:dyDescent="0.35">
      <c r="C61" s="45"/>
      <c r="D61" s="45"/>
    </row>
    <row r="62" spans="3:4" ht="40.25" customHeight="1" x14ac:dyDescent="0.35">
      <c r="C62" s="45"/>
      <c r="D62" s="45"/>
    </row>
    <row r="63" spans="3:4" ht="40.25" customHeight="1" x14ac:dyDescent="0.35">
      <c r="C63" s="45"/>
      <c r="D63" s="45"/>
    </row>
    <row r="64" spans="3:4" ht="40.25" customHeight="1" x14ac:dyDescent="0.35">
      <c r="C64" s="45"/>
      <c r="D64" s="45"/>
    </row>
    <row r="65" spans="3:4" ht="40.25" customHeight="1" x14ac:dyDescent="0.35">
      <c r="C65" s="45"/>
      <c r="D65" s="45"/>
    </row>
    <row r="66" spans="3:4" ht="40.25" customHeight="1" x14ac:dyDescent="0.35">
      <c r="C66" s="45"/>
      <c r="D66" s="45"/>
    </row>
    <row r="67" spans="3:4" ht="40.25" customHeight="1" x14ac:dyDescent="0.35">
      <c r="C67" s="45"/>
      <c r="D67" s="45"/>
    </row>
    <row r="68" spans="3:4" ht="40.25" customHeight="1" x14ac:dyDescent="0.35">
      <c r="C68" s="45"/>
      <c r="D68" s="45"/>
    </row>
    <row r="69" spans="3:4" ht="40.25" customHeight="1" x14ac:dyDescent="0.35">
      <c r="C69" s="45"/>
      <c r="D69" s="45"/>
    </row>
    <row r="70" spans="3:4" ht="40.25" customHeight="1" x14ac:dyDescent="0.35">
      <c r="C70" s="45"/>
      <c r="D70" s="45"/>
    </row>
    <row r="71" spans="3:4" ht="40.25" customHeight="1" x14ac:dyDescent="0.35">
      <c r="C71" s="45"/>
      <c r="D71" s="45"/>
    </row>
    <row r="72" spans="3:4" ht="40.25" customHeight="1" x14ac:dyDescent="0.35">
      <c r="C72" s="45"/>
      <c r="D72" s="45"/>
    </row>
    <row r="73" spans="3:4" ht="40.25" customHeight="1" x14ac:dyDescent="0.35">
      <c r="C73" s="45"/>
      <c r="D73" s="45"/>
    </row>
    <row r="74" spans="3:4" ht="40.25" customHeight="1" x14ac:dyDescent="0.35">
      <c r="C74" s="45"/>
      <c r="D74" s="45"/>
    </row>
    <row r="75" spans="3:4" ht="40.25" customHeight="1" x14ac:dyDescent="0.35">
      <c r="C75" s="45"/>
      <c r="D75" s="45"/>
    </row>
    <row r="76" spans="3:4" ht="40.25" customHeight="1" x14ac:dyDescent="0.35">
      <c r="C76" s="45"/>
      <c r="D76" s="45"/>
    </row>
    <row r="77" spans="3:4" ht="40.25" customHeight="1" x14ac:dyDescent="0.35">
      <c r="C77" s="45"/>
      <c r="D77" s="45"/>
    </row>
    <row r="78" spans="3:4" ht="40.25" customHeight="1" x14ac:dyDescent="0.35">
      <c r="C78" s="45"/>
      <c r="D78" s="45"/>
    </row>
    <row r="79" spans="3:4" ht="40.25" customHeight="1" x14ac:dyDescent="0.35">
      <c r="C79" s="45"/>
      <c r="D79" s="45"/>
    </row>
    <row r="80" spans="3:4" ht="40.25" customHeight="1" x14ac:dyDescent="0.35">
      <c r="C80" s="45"/>
      <c r="D80" s="45"/>
    </row>
    <row r="81" spans="3:4" ht="40.25" customHeight="1" x14ac:dyDescent="0.35">
      <c r="C81" s="45"/>
      <c r="D81" s="45"/>
    </row>
    <row r="82" spans="3:4" ht="40.25" customHeight="1" x14ac:dyDescent="0.35">
      <c r="C82" s="45"/>
      <c r="D82" s="45"/>
    </row>
    <row r="83" spans="3:4" ht="40.25" customHeight="1" x14ac:dyDescent="0.35">
      <c r="C83" s="45"/>
      <c r="D83" s="45"/>
    </row>
    <row r="84" spans="3:4" ht="40.25" customHeight="1" x14ac:dyDescent="0.35">
      <c r="C84" s="45"/>
      <c r="D84" s="45"/>
    </row>
    <row r="85" spans="3:4" ht="40.25" customHeight="1" x14ac:dyDescent="0.35">
      <c r="C85" s="45"/>
      <c r="D85" s="45"/>
    </row>
    <row r="86" spans="3:4" ht="40.25" customHeight="1" x14ac:dyDescent="0.35">
      <c r="C86" s="45"/>
      <c r="D86" s="45"/>
    </row>
    <row r="87" spans="3:4" ht="40.25" customHeight="1" x14ac:dyDescent="0.35">
      <c r="C87" s="45"/>
      <c r="D87" s="45"/>
    </row>
    <row r="88" spans="3:4" ht="40.25" customHeight="1" x14ac:dyDescent="0.35">
      <c r="C88" s="45"/>
      <c r="D88" s="45"/>
    </row>
    <row r="89" spans="3:4" ht="40.25" customHeight="1" x14ac:dyDescent="0.35">
      <c r="C89" s="45"/>
      <c r="D89" s="45"/>
    </row>
    <row r="90" spans="3:4" ht="40.25" customHeight="1" x14ac:dyDescent="0.35">
      <c r="C90" s="45"/>
      <c r="D90" s="45"/>
    </row>
    <row r="91" spans="3:4" ht="40.25" customHeight="1" x14ac:dyDescent="0.35">
      <c r="C91" s="45"/>
      <c r="D91" s="45"/>
    </row>
    <row r="92" spans="3:4" ht="40.25" customHeight="1" x14ac:dyDescent="0.35">
      <c r="C92" s="45"/>
      <c r="D92" s="45"/>
    </row>
    <row r="93" spans="3:4" ht="40.25" customHeight="1" x14ac:dyDescent="0.35">
      <c r="C93" s="45"/>
      <c r="D93" s="45"/>
    </row>
    <row r="94" spans="3:4" ht="40.25" customHeight="1" x14ac:dyDescent="0.35">
      <c r="C94" s="45"/>
      <c r="D94" s="45"/>
    </row>
    <row r="95" spans="3:4" ht="40.25" customHeight="1" x14ac:dyDescent="0.35">
      <c r="C95" s="45"/>
      <c r="D95" s="45"/>
    </row>
    <row r="96" spans="3:4" ht="40.25" customHeight="1" x14ac:dyDescent="0.35">
      <c r="C96" s="45"/>
      <c r="D96" s="45"/>
    </row>
    <row r="97" spans="3:4" ht="40.25" customHeight="1" x14ac:dyDescent="0.35">
      <c r="C97" s="45"/>
      <c r="D97" s="45"/>
    </row>
    <row r="98" spans="3:4" ht="40.25" customHeight="1" x14ac:dyDescent="0.35">
      <c r="C98" s="45"/>
      <c r="D98" s="45"/>
    </row>
    <row r="99" spans="3:4" ht="40.25" customHeight="1" x14ac:dyDescent="0.35">
      <c r="C99" s="45"/>
      <c r="D99" s="45"/>
    </row>
    <row r="100" spans="3:4" ht="40.25" customHeight="1" x14ac:dyDescent="0.35">
      <c r="C100" s="45"/>
      <c r="D100" s="45"/>
    </row>
    <row r="101" spans="3:4" ht="40.25" customHeight="1" x14ac:dyDescent="0.35">
      <c r="C101" s="45"/>
      <c r="D101" s="45"/>
    </row>
    <row r="102" spans="3:4" ht="40.25" customHeight="1" x14ac:dyDescent="0.35">
      <c r="C102" s="45"/>
      <c r="D102" s="45"/>
    </row>
    <row r="103" spans="3:4" ht="40.25" customHeight="1" x14ac:dyDescent="0.35">
      <c r="C103" s="45"/>
      <c r="D103" s="45"/>
    </row>
    <row r="104" spans="3:4" ht="40.25" customHeight="1" x14ac:dyDescent="0.35">
      <c r="C104" s="45"/>
      <c r="D104" s="45"/>
    </row>
    <row r="105" spans="3:4" ht="40.25" customHeight="1" x14ac:dyDescent="0.35">
      <c r="C105" s="45"/>
      <c r="D105" s="45"/>
    </row>
    <row r="106" spans="3:4" ht="40.25" customHeight="1" x14ac:dyDescent="0.35">
      <c r="C106" s="45"/>
      <c r="D106" s="45"/>
    </row>
    <row r="107" spans="3:4" ht="40.25" customHeight="1" x14ac:dyDescent="0.35">
      <c r="D107" s="45"/>
    </row>
    <row r="108" spans="3:4" ht="40.25" customHeight="1" x14ac:dyDescent="0.35">
      <c r="D108" s="45"/>
    </row>
    <row r="109" spans="3:4" ht="40.25" customHeight="1" x14ac:dyDescent="0.35"/>
  </sheetData>
  <mergeCells count="3">
    <mergeCell ref="B4:E4"/>
    <mergeCell ref="C5:E5"/>
    <mergeCell ref="C6:E6"/>
  </mergeCells>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BQ75"/>
  <sheetViews>
    <sheetView showGridLines="0" zoomScaleNormal="100" workbookViewId="0"/>
  </sheetViews>
  <sheetFormatPr defaultColWidth="0" defaultRowHeight="18.7" customHeight="1" x14ac:dyDescent="0.35"/>
  <cols>
    <col min="1" max="1" width="4.54296875" style="80" customWidth="1"/>
    <col min="2" max="19" width="5.7265625" style="80" customWidth="1"/>
    <col min="20" max="20" width="9.1796875" style="80" customWidth="1"/>
    <col min="21" max="21" width="5.453125" style="39" customWidth="1"/>
    <col min="22" max="22" width="29" style="81" customWidth="1"/>
    <col min="23" max="23" width="17.54296875" style="80" customWidth="1"/>
    <col min="24" max="32" width="18.26953125" style="80" customWidth="1"/>
    <col min="33" max="33" width="14.26953125" style="80" customWidth="1"/>
    <col min="34" max="69" width="14.26953125" style="80" hidden="1" customWidth="1"/>
    <col min="70" max="16384" width="2.81640625" style="80" hidden="1"/>
  </cols>
  <sheetData>
    <row r="1" spans="1:32" ht="31.95" customHeight="1" x14ac:dyDescent="0.35"/>
    <row r="2" spans="1:32" ht="64.2" customHeight="1" x14ac:dyDescent="0.35"/>
    <row r="3" spans="1:32" ht="63" customHeight="1" x14ac:dyDescent="0.35">
      <c r="B3" s="66" t="s">
        <v>8</v>
      </c>
      <c r="V3" s="198" t="e" cm="1" vm="130">
        <f t="array" ref="V3">IFERROR(_FV(B5,"structure diagram",TRUE), "")</f>
        <v>#VALUE!</v>
      </c>
    </row>
    <row r="4" spans="1:32" ht="40.25" customHeight="1" thickBot="1" x14ac:dyDescent="0.4">
      <c r="B4" s="21" t="s">
        <v>167</v>
      </c>
      <c r="V4" s="199"/>
    </row>
    <row r="5" spans="1:32" ht="40.25" customHeight="1" thickTop="1" thickBot="1" x14ac:dyDescent="0.4">
      <c r="B5" s="191" t="e" vm="123">
        <v>#VALUE!</v>
      </c>
      <c r="C5" s="191"/>
      <c r="D5" s="191"/>
      <c r="E5" s="191"/>
      <c r="F5" s="191"/>
      <c r="G5" s="191"/>
      <c r="H5" s="191"/>
      <c r="J5" s="81"/>
      <c r="K5" s="81"/>
      <c r="M5" s="81"/>
      <c r="N5" s="200"/>
      <c r="O5" s="200"/>
      <c r="P5" s="200"/>
      <c r="Q5" s="200"/>
      <c r="R5" s="200"/>
      <c r="S5" s="200"/>
      <c r="U5" s="134" t="s">
        <v>168</v>
      </c>
      <c r="V5" s="135" t="s">
        <v>166</v>
      </c>
      <c r="W5" s="135" t="s">
        <v>6</v>
      </c>
      <c r="X5" s="135"/>
      <c r="Y5" s="135"/>
      <c r="Z5" s="135"/>
      <c r="AA5" s="135"/>
      <c r="AB5" s="135"/>
      <c r="AC5" s="135"/>
      <c r="AD5" s="83"/>
      <c r="AE5" s="83"/>
      <c r="AF5" s="83"/>
    </row>
    <row r="6" spans="1:32" s="81" customFormat="1" ht="40.25" customHeight="1" x14ac:dyDescent="0.35">
      <c r="B6" s="92" t="str">
        <f>IFERROR(_xlfn.TEXTJOIN(", ",TRUE,_FV(B5,"alternate names",TRUE)),"")</f>
        <v>anhydride carbonique, carbon dixoide, compressed, carbonic anhydride, Freon 744, R-744</v>
      </c>
      <c r="C6" s="84"/>
      <c r="D6" s="84"/>
      <c r="E6" s="84"/>
      <c r="F6" s="84"/>
      <c r="G6" s="84"/>
      <c r="H6" s="84"/>
      <c r="N6" s="200"/>
      <c r="O6" s="200"/>
      <c r="P6" s="200"/>
      <c r="Q6" s="200"/>
      <c r="R6" s="200"/>
      <c r="S6" s="200"/>
      <c r="U6" s="136"/>
      <c r="V6" s="137" t="str" cm="1">
        <f t="array" ref="V6">IFERROR(SUBSTITUTE(SUBSTITUTE(SUBSTITUTE(SUBSTITUTE(SUBSTITUTE(SUBSTITUTE(SUBSTITUTE(SUBSTITUTE(SUBSTITUTE(SUBSTITUTE(_FV(B5,"formula string",TRUE),"0","₀"),"1","₁"),"2","₂"),"3","₃"),"4","₄"),"5","₅"),"6","₆"),"7","₇"),"8","₈"),"9","₉"),"")</f>
        <v>CO₂</v>
      </c>
      <c r="W6" s="137" t="e" cm="1" vm="131">
        <f t="array" ref="W6:X6">TRANSPOSE(_FV(B5,"element types",TRUE))</f>
        <v>#VALUE!</v>
      </c>
      <c r="X6" s="137" t="e" vm="132">
        <v>#VALUE!</v>
      </c>
      <c r="Y6" s="137"/>
      <c r="Z6" s="137"/>
      <c r="AA6" s="137"/>
      <c r="AB6" s="137"/>
      <c r="AC6" s="137"/>
      <c r="AD6" s="85"/>
      <c r="AE6" s="85"/>
      <c r="AF6" s="85"/>
    </row>
    <row r="7" spans="1:32" s="21" customFormat="1" ht="40.25" customHeight="1" thickBot="1" x14ac:dyDescent="0.4">
      <c r="B7" s="117"/>
      <c r="C7" s="117"/>
      <c r="D7" s="117"/>
      <c r="E7" s="117"/>
      <c r="F7" s="117"/>
      <c r="G7" s="117"/>
      <c r="U7" s="109"/>
      <c r="V7" s="118"/>
      <c r="W7" s="86"/>
      <c r="X7" s="86"/>
      <c r="Y7" s="86"/>
      <c r="Z7" s="86"/>
      <c r="AA7" s="86"/>
      <c r="AB7" s="86"/>
      <c r="AC7" s="86"/>
      <c r="AD7" s="86"/>
      <c r="AE7" s="86"/>
      <c r="AF7" s="86"/>
    </row>
    <row r="8" spans="1:32" ht="40.25" customHeight="1" thickTop="1" thickBot="1" x14ac:dyDescent="0.4">
      <c r="B8" s="201" t="s">
        <v>169</v>
      </c>
      <c r="C8" s="201"/>
      <c r="D8" s="201"/>
      <c r="E8" s="201"/>
      <c r="F8" s="201"/>
      <c r="G8" s="201"/>
      <c r="H8" s="202" t="s">
        <v>170</v>
      </c>
      <c r="I8" s="202"/>
      <c r="J8" s="202"/>
      <c r="K8" s="202"/>
      <c r="L8" s="202"/>
      <c r="M8" s="202"/>
      <c r="N8" s="202" t="s">
        <v>171</v>
      </c>
      <c r="O8" s="202"/>
      <c r="P8" s="202"/>
      <c r="Q8" s="202"/>
      <c r="R8" s="202"/>
      <c r="S8" s="202"/>
      <c r="U8" s="110"/>
      <c r="V8" s="124" t="s">
        <v>172</v>
      </c>
      <c r="W8" s="125"/>
      <c r="X8" s="125"/>
      <c r="Y8" s="125"/>
      <c r="Z8" s="125"/>
      <c r="AA8" s="125"/>
      <c r="AB8" s="125"/>
      <c r="AC8" s="125"/>
      <c r="AD8" s="87"/>
      <c r="AE8" s="87"/>
      <c r="AF8" s="87"/>
    </row>
    <row r="9" spans="1:32" s="39" customFormat="1" ht="40.25" customHeight="1" thickTop="1" thickBot="1" x14ac:dyDescent="0.4">
      <c r="A9" s="80"/>
      <c r="B9" s="203" cm="1" vm="133">
        <f t="array" ref="B9">IFERROR(_xlfn.FIELDVALUE($B$5,B8),"")</f>
        <v>44.009</v>
      </c>
      <c r="C9" s="204"/>
      <c r="D9" s="204"/>
      <c r="E9" s="204"/>
      <c r="F9" s="204"/>
      <c r="G9" s="204"/>
      <c r="H9" s="203" cm="1" vm="134">
        <f t="array" ref="H9">IFERROR(_xlfn.FIELDVALUE($B$5,H8),"")</f>
        <v>1.84212E-3</v>
      </c>
      <c r="I9" s="204"/>
      <c r="J9" s="204"/>
      <c r="K9" s="204"/>
      <c r="L9" s="204"/>
      <c r="M9" s="204"/>
      <c r="N9" s="203" cm="1" vm="135">
        <f t="array" ref="N9">IFERROR(_xlfn.FIELDVALUE($B$5,N8),"")</f>
        <v>-78.5</v>
      </c>
      <c r="O9" s="204"/>
      <c r="P9" s="204"/>
      <c r="Q9" s="204"/>
      <c r="R9" s="204"/>
      <c r="S9" s="204"/>
      <c r="T9" s="80"/>
      <c r="U9" s="98"/>
      <c r="V9" s="123" t="s">
        <v>165</v>
      </c>
      <c r="W9" s="98" t="str" cm="1">
        <f t="array" ref="W9">IFERROR(_FV(W$6,"atomic symbol",TRUE),"")</f>
        <v>C</v>
      </c>
      <c r="X9" s="98" t="str" cm="1">
        <f t="array" ref="X9">IFERROR(_FV(X$6,"atomic symbol",TRUE),"")</f>
        <v>O</v>
      </c>
      <c r="Y9" s="98" t="str" cm="1">
        <f t="array" ref="Y9">IFERROR(_FV(Y$6,"atomic symbol",TRUE),"")</f>
        <v/>
      </c>
      <c r="Z9" s="98" t="str" cm="1">
        <f t="array" ref="Z9">IFERROR(_FV(Z$6,"atomic symbol",TRUE),"")</f>
        <v/>
      </c>
      <c r="AA9" s="98" t="str" cm="1">
        <f t="array" ref="AA9">IFERROR(_FV(AA$6,"atomic symbol",TRUE),"")</f>
        <v/>
      </c>
      <c r="AB9" s="98" t="str" cm="1">
        <f t="array" ref="AB9">IFERROR(_FV(AB$6,"atomic symbol",TRUE),"")</f>
        <v/>
      </c>
      <c r="AC9" s="98" t="str" cm="1">
        <f t="array" ref="AC9">IFERROR(_FV(AC$6,"atomic symbol",TRUE),"")</f>
        <v/>
      </c>
      <c r="AD9" s="83" t="str" cm="1">
        <f t="array" ref="AD9">IFERROR(_FV(AD$6,"atomic symbol",TRUE),"")</f>
        <v/>
      </c>
      <c r="AE9" s="83" t="str" cm="1">
        <f t="array" ref="AE9">IFERROR(_FV(AE$6,"atomic symbol",TRUE),"")</f>
        <v/>
      </c>
      <c r="AF9" s="83" t="str" cm="1">
        <f t="array" ref="AF9">IFERROR(_FV(AF$6,"atomic symbol",TRUE),"")</f>
        <v/>
      </c>
    </row>
    <row r="10" spans="1:32" s="39" customFormat="1" ht="40.25" customHeight="1" thickTop="1" thickBot="1" x14ac:dyDescent="0.4">
      <c r="A10" s="80"/>
      <c r="B10" s="95"/>
      <c r="C10" s="95"/>
      <c r="D10" s="95"/>
      <c r="E10" s="95"/>
      <c r="F10" s="95"/>
      <c r="G10" s="95"/>
      <c r="H10" s="95"/>
      <c r="I10" s="95"/>
      <c r="J10" s="95"/>
      <c r="K10" s="95"/>
      <c r="L10" s="95"/>
      <c r="M10" s="95"/>
      <c r="N10" s="95"/>
      <c r="O10" s="95"/>
      <c r="P10" s="95"/>
      <c r="Q10" s="95"/>
      <c r="R10" s="95"/>
      <c r="S10" s="95"/>
      <c r="T10" s="80"/>
      <c r="U10" s="98"/>
      <c r="V10" s="123" t="s">
        <v>173</v>
      </c>
      <c r="W10" s="98" cm="1" vm="136">
        <f t="array" ref="W10">IFERROR(_FV(W$6,"atomic number",TRUE),"")</f>
        <v>6</v>
      </c>
      <c r="X10" s="98" cm="1" vm="137">
        <f t="array" ref="X10">IFERROR(_FV(X$6,"atomic number",TRUE),"")</f>
        <v>8</v>
      </c>
      <c r="Y10" s="155" t="str" cm="1">
        <f t="array" ref="Y10">IFERROR(_FV(Y$6,"atomic number",TRUE),"")</f>
        <v/>
      </c>
      <c r="Z10" s="155" t="str" cm="1">
        <f t="array" ref="Z10">IFERROR(_FV(Z$6,"atomic number",TRUE),"")</f>
        <v/>
      </c>
      <c r="AA10" s="155" t="str" cm="1">
        <f t="array" ref="AA10">IFERROR(_FV(AA$6,"atomic number",TRUE),"")</f>
        <v/>
      </c>
      <c r="AB10" s="155" t="str" cm="1">
        <f t="array" ref="AB10">IFERROR(_FV(AB$6,"atomic number",TRUE),"")</f>
        <v/>
      </c>
      <c r="AC10" s="155" t="str" cm="1">
        <f t="array" ref="AC10">IFERROR(_FV(AC$6,"atomic number",TRUE),"")</f>
        <v/>
      </c>
      <c r="AD10" s="83" t="str" cm="1">
        <f t="array" ref="AD10">IFERROR(_FV(AD$6,"atomic number",TRUE),"")</f>
        <v/>
      </c>
      <c r="AE10" s="83" t="str" cm="1">
        <f t="array" ref="AE10">IFERROR(_FV(AE$6,"atomic number",TRUE),"")</f>
        <v/>
      </c>
      <c r="AF10" s="83" t="str" cm="1">
        <f t="array" ref="AF10">IFERROR(_FV(AF$6,"atomic number",TRUE),"")</f>
        <v/>
      </c>
    </row>
    <row r="11" spans="1:32" s="39" customFormat="1" ht="40.25" customHeight="1" thickTop="1" thickBot="1" x14ac:dyDescent="0.4">
      <c r="A11" s="80"/>
      <c r="B11" s="94" t="s">
        <v>18</v>
      </c>
      <c r="C11" s="93"/>
      <c r="D11" s="93"/>
      <c r="E11" s="93"/>
      <c r="F11" s="93"/>
      <c r="G11" s="93"/>
      <c r="H11" s="93"/>
      <c r="I11" s="93"/>
      <c r="J11" s="93"/>
      <c r="K11" s="93"/>
      <c r="L11" s="93"/>
      <c r="M11" s="93"/>
      <c r="N11" s="93"/>
      <c r="O11" s="93"/>
      <c r="P11" s="93"/>
      <c r="Q11" s="93"/>
      <c r="R11" s="93"/>
      <c r="S11" s="94" t="s">
        <v>19</v>
      </c>
      <c r="T11" s="80"/>
      <c r="U11" s="111" t="s">
        <v>142</v>
      </c>
      <c r="V11" s="123" t="s">
        <v>174</v>
      </c>
      <c r="W11" s="98" cm="1" vm="138">
        <f t="array" ref="W11">IFERROR(_FV(W$6,"atomic mass",TRUE),"")</f>
        <v>12.010999999999999</v>
      </c>
      <c r="X11" s="98" cm="1" vm="139">
        <f t="array" ref="X11">IFERROR(_FV(X$6,"atomic mass",TRUE),"")</f>
        <v>15.999000000000001</v>
      </c>
      <c r="Y11" s="156" t="str" cm="1">
        <f t="array" ref="Y11">IFERROR(_FV(Y$6,"atomic mass",TRUE),"")</f>
        <v/>
      </c>
      <c r="Z11" s="156" t="str" cm="1">
        <f t="array" ref="Z11">IFERROR(_FV(Z$6,"atomic mass",TRUE),"")</f>
        <v/>
      </c>
      <c r="AA11" s="156" t="str" cm="1">
        <f t="array" ref="AA11">IFERROR(_FV(AA$6,"atomic mass",TRUE),"")</f>
        <v/>
      </c>
      <c r="AB11" s="156" t="str" cm="1">
        <f t="array" ref="AB11">IFERROR(_FV(AB$6,"atomic mass",TRUE),"")</f>
        <v/>
      </c>
      <c r="AC11" s="156" t="str" cm="1">
        <f t="array" ref="AC11">IFERROR(_FV(AC$6,"atomic mass",TRUE),"")</f>
        <v/>
      </c>
      <c r="AD11" s="83" t="str" cm="1">
        <f t="array" ref="AD11">IFERROR(_FV(AD$6,"atomic mass",TRUE),"")</f>
        <v/>
      </c>
      <c r="AE11" s="83" t="str" cm="1">
        <f t="array" ref="AE11">IFERROR(_FV(AE$6,"atomic mass",TRUE),"")</f>
        <v/>
      </c>
      <c r="AF11" s="83" t="str" cm="1">
        <f t="array" ref="AF11">IFERROR(_FV(AF$6,"atomic mass",TRUE),"")</f>
        <v/>
      </c>
    </row>
    <row r="12" spans="1:32" s="39" customFormat="1" ht="40.25" customHeight="1" thickTop="1" thickBot="1" x14ac:dyDescent="0.4">
      <c r="A12" s="80"/>
      <c r="B12" s="94" t="s">
        <v>22</v>
      </c>
      <c r="C12" s="94" t="s">
        <v>23</v>
      </c>
      <c r="D12" s="93"/>
      <c r="E12" s="93"/>
      <c r="F12" s="93"/>
      <c r="G12" s="93"/>
      <c r="H12" s="93"/>
      <c r="I12" s="93"/>
      <c r="J12" s="93"/>
      <c r="K12" s="93"/>
      <c r="L12" s="93"/>
      <c r="M12" s="93"/>
      <c r="N12" s="94" t="s">
        <v>25</v>
      </c>
      <c r="O12" s="94" t="s">
        <v>26</v>
      </c>
      <c r="P12" s="94" t="s">
        <v>27</v>
      </c>
      <c r="Q12" s="94" t="s">
        <v>28</v>
      </c>
      <c r="R12" s="94" t="s">
        <v>29</v>
      </c>
      <c r="S12" s="94" t="s">
        <v>30</v>
      </c>
      <c r="T12" s="80"/>
      <c r="U12" s="111"/>
      <c r="V12" s="123" t="s">
        <v>175</v>
      </c>
      <c r="W12" s="98" cm="1" vm="140">
        <f t="array" ref="W12">IFERROR(_FV(W$6,"melting point",TRUE),"")</f>
        <v>3550</v>
      </c>
      <c r="X12" s="98" cm="1" vm="141">
        <f t="array" ref="X12">IFERROR(_FV(X$6,"melting point",TRUE),"")</f>
        <v>-218.3</v>
      </c>
      <c r="Y12" s="157" t="str" cm="1">
        <f t="array" ref="Y12">IFERROR(_FV(Y$6,"melting point",TRUE),"")</f>
        <v/>
      </c>
      <c r="Z12" s="157" t="str" cm="1">
        <f t="array" ref="Z12">IFERROR(_FV(Z$6,"melting point",TRUE),"")</f>
        <v/>
      </c>
      <c r="AA12" s="157" t="str" cm="1">
        <f t="array" ref="AA12">IFERROR(_FV(AA$6,"melting point",TRUE),"")</f>
        <v/>
      </c>
      <c r="AB12" s="157" t="str" cm="1">
        <f t="array" ref="AB12">IFERROR(_FV(AB$6,"melting point",TRUE),"")</f>
        <v/>
      </c>
      <c r="AC12" s="157" t="str" cm="1">
        <f t="array" ref="AC12">IFERROR(_FV(AC$6,"melting point",TRUE),"")</f>
        <v/>
      </c>
      <c r="AD12" s="83" t="str" cm="1">
        <f t="array" ref="AD12">IFERROR(_FV(AD$6,"melting point",TRUE),"")</f>
        <v/>
      </c>
      <c r="AE12" s="83" t="str" cm="1">
        <f t="array" ref="AE12">IFERROR(_FV(AE$6,"melting point",TRUE),"")</f>
        <v/>
      </c>
      <c r="AF12" s="83" t="str" cm="1">
        <f t="array" ref="AF12">IFERROR(_FV(AF$6,"melting point",TRUE),"")</f>
        <v/>
      </c>
    </row>
    <row r="13" spans="1:32" s="39" customFormat="1" ht="40.25" customHeight="1" thickTop="1" thickBot="1" x14ac:dyDescent="0.4">
      <c r="A13" s="80"/>
      <c r="B13" s="94" t="s">
        <v>32</v>
      </c>
      <c r="C13" s="94" t="s">
        <v>33</v>
      </c>
      <c r="D13" s="93"/>
      <c r="E13" s="93"/>
      <c r="F13" s="93"/>
      <c r="G13" s="93"/>
      <c r="H13" s="93"/>
      <c r="I13" s="93"/>
      <c r="J13" s="93"/>
      <c r="K13" s="93"/>
      <c r="L13" s="93"/>
      <c r="M13" s="93"/>
      <c r="N13" s="94" t="s">
        <v>34</v>
      </c>
      <c r="O13" s="94" t="s">
        <v>35</v>
      </c>
      <c r="P13" s="94" t="s">
        <v>36</v>
      </c>
      <c r="Q13" s="94" t="s">
        <v>37</v>
      </c>
      <c r="R13" s="94" t="s">
        <v>38</v>
      </c>
      <c r="S13" s="94" t="s">
        <v>39</v>
      </c>
      <c r="T13" s="80"/>
      <c r="U13" s="111" t="s">
        <v>142</v>
      </c>
      <c r="V13" s="123" t="s">
        <v>171</v>
      </c>
      <c r="W13" s="121" cm="1" vm="142">
        <f t="array" ref="W13">IFERROR(_FV(W$6,"boiling point",TRUE),"")</f>
        <v>4027</v>
      </c>
      <c r="X13" s="98" cm="1" vm="143">
        <f t="array" ref="X13">IFERROR(_FV(X$6,"boiling point",TRUE),"")</f>
        <v>-182.9</v>
      </c>
      <c r="Y13" s="156" t="str" cm="1">
        <f t="array" ref="Y13">IFERROR(_FV(Y$6,"boiling point",TRUE),"")</f>
        <v/>
      </c>
      <c r="Z13" s="156" t="str" cm="1">
        <f t="array" ref="Z13">IFERROR(_FV(Z$6,"boiling point",TRUE),"")</f>
        <v/>
      </c>
      <c r="AA13" s="156" t="str" cm="1">
        <f t="array" ref="AA13">IFERROR(_FV(AA$6,"boiling point",TRUE),"")</f>
        <v/>
      </c>
      <c r="AB13" s="156" t="str" cm="1">
        <f t="array" ref="AB13">IFERROR(_FV(AB$6,"boiling point",TRUE),"")</f>
        <v/>
      </c>
      <c r="AC13" s="156" t="str" cm="1">
        <f t="array" ref="AC13">IFERROR(_FV(AC$6,"boiling point",TRUE),"")</f>
        <v/>
      </c>
      <c r="AD13" s="83" t="str" cm="1">
        <f t="array" ref="AD13">IFERROR(_FV(AD$6,"boiling point",TRUE),"")</f>
        <v/>
      </c>
      <c r="AE13" s="83" t="str" cm="1">
        <f t="array" ref="AE13">IFERROR(_FV(AE$6,"boiling point",TRUE),"")</f>
        <v/>
      </c>
      <c r="AF13" s="83" t="str" cm="1">
        <f t="array" ref="AF13">IFERROR(_FV(AF$6,"boiling point",TRUE),"")</f>
        <v/>
      </c>
    </row>
    <row r="14" spans="1:32" s="39" customFormat="1" ht="40.25" customHeight="1" thickTop="1" thickBot="1" x14ac:dyDescent="0.4">
      <c r="A14" s="80"/>
      <c r="B14" s="94" t="s">
        <v>40</v>
      </c>
      <c r="C14" s="94" t="s">
        <v>41</v>
      </c>
      <c r="D14" s="94" t="s">
        <v>42</v>
      </c>
      <c r="E14" s="94" t="s">
        <v>43</v>
      </c>
      <c r="F14" s="94" t="s">
        <v>44</v>
      </c>
      <c r="G14" s="94" t="s">
        <v>45</v>
      </c>
      <c r="H14" s="94" t="s">
        <v>46</v>
      </c>
      <c r="I14" s="94" t="s">
        <v>47</v>
      </c>
      <c r="J14" s="94" t="s">
        <v>48</v>
      </c>
      <c r="K14" s="94" t="s">
        <v>49</v>
      </c>
      <c r="L14" s="94" t="s">
        <v>50</v>
      </c>
      <c r="M14" s="94" t="s">
        <v>51</v>
      </c>
      <c r="N14" s="94" t="s">
        <v>52</v>
      </c>
      <c r="O14" s="94" t="s">
        <v>53</v>
      </c>
      <c r="P14" s="94" t="s">
        <v>54</v>
      </c>
      <c r="Q14" s="94" t="s">
        <v>55</v>
      </c>
      <c r="R14" s="94" t="s">
        <v>56</v>
      </c>
      <c r="S14" s="94" t="s">
        <v>57</v>
      </c>
      <c r="T14" s="80"/>
      <c r="U14" s="82"/>
      <c r="V14" s="118"/>
      <c r="W14" s="120"/>
      <c r="X14" s="119"/>
      <c r="Y14" s="119"/>
      <c r="Z14" s="119"/>
      <c r="AA14" s="119"/>
      <c r="AB14" s="119"/>
      <c r="AC14" s="119"/>
      <c r="AD14" s="83"/>
      <c r="AE14" s="83"/>
      <c r="AF14" s="83"/>
    </row>
    <row r="15" spans="1:32" s="39" customFormat="1" ht="40.25" customHeight="1" thickTop="1" thickBot="1" x14ac:dyDescent="0.4">
      <c r="A15" s="80"/>
      <c r="B15" s="94" t="s">
        <v>58</v>
      </c>
      <c r="C15" s="94" t="s">
        <v>59</v>
      </c>
      <c r="D15" s="94" t="s">
        <v>60</v>
      </c>
      <c r="E15" s="94" t="s">
        <v>61</v>
      </c>
      <c r="F15" s="94" t="s">
        <v>62</v>
      </c>
      <c r="G15" s="94" t="s">
        <v>63</v>
      </c>
      <c r="H15" s="94" t="s">
        <v>64</v>
      </c>
      <c r="I15" s="94" t="s">
        <v>65</v>
      </c>
      <c r="J15" s="94" t="s">
        <v>66</v>
      </c>
      <c r="K15" s="94" t="s">
        <v>67</v>
      </c>
      <c r="L15" s="94" t="s">
        <v>68</v>
      </c>
      <c r="M15" s="94" t="s">
        <v>69</v>
      </c>
      <c r="N15" s="94" t="s">
        <v>70</v>
      </c>
      <c r="O15" s="94" t="s">
        <v>71</v>
      </c>
      <c r="P15" s="94" t="s">
        <v>72</v>
      </c>
      <c r="Q15" s="94" t="s">
        <v>73</v>
      </c>
      <c r="R15" s="94" t="s">
        <v>74</v>
      </c>
      <c r="S15" s="94" t="s">
        <v>75</v>
      </c>
      <c r="T15" s="80"/>
      <c r="U15" s="110"/>
      <c r="V15" s="124" t="s">
        <v>176</v>
      </c>
      <c r="W15" s="116"/>
      <c r="X15" s="110"/>
      <c r="Y15" s="110"/>
      <c r="Z15" s="110"/>
      <c r="AA15" s="110"/>
      <c r="AB15" s="110"/>
      <c r="AC15" s="110"/>
      <c r="AD15" s="83"/>
      <c r="AE15" s="83"/>
      <c r="AF15" s="83"/>
    </row>
    <row r="16" spans="1:32" s="39" customFormat="1" ht="40.25" customHeight="1" thickTop="1" thickBot="1" x14ac:dyDescent="0.4">
      <c r="A16" s="80"/>
      <c r="B16" s="94" t="s">
        <v>76</v>
      </c>
      <c r="C16" s="94" t="s">
        <v>77</v>
      </c>
      <c r="D16" s="93" t="s">
        <v>177</v>
      </c>
      <c r="E16" s="94" t="s">
        <v>78</v>
      </c>
      <c r="F16" s="94" t="s">
        <v>79</v>
      </c>
      <c r="G16" s="94" t="s">
        <v>80</v>
      </c>
      <c r="H16" s="94" t="s">
        <v>81</v>
      </c>
      <c r="I16" s="94" t="s">
        <v>82</v>
      </c>
      <c r="J16" s="94" t="s">
        <v>83</v>
      </c>
      <c r="K16" s="94" t="s">
        <v>84</v>
      </c>
      <c r="L16" s="94" t="s">
        <v>85</v>
      </c>
      <c r="M16" s="94" t="s">
        <v>86</v>
      </c>
      <c r="N16" s="94" t="s">
        <v>87</v>
      </c>
      <c r="O16" s="94" t="s">
        <v>88</v>
      </c>
      <c r="P16" s="94" t="s">
        <v>89</v>
      </c>
      <c r="Q16" s="94" t="s">
        <v>90</v>
      </c>
      <c r="R16" s="94" t="s">
        <v>91</v>
      </c>
      <c r="S16" s="94" t="s">
        <v>92</v>
      </c>
      <c r="T16" s="80"/>
      <c r="U16" s="111" t="s">
        <v>142</v>
      </c>
      <c r="V16" s="123" t="s">
        <v>146</v>
      </c>
      <c r="W16" s="121" t="str" cm="1">
        <f t="array" ref="W16">IFERROR(_FV(W$6,"block"),"")</f>
        <v>p</v>
      </c>
      <c r="X16" s="121" t="str" cm="1">
        <f t="array" ref="X16">IFERROR(_FV(X$6,"block"),"")</f>
        <v>p</v>
      </c>
      <c r="Y16" s="121" t="str" cm="1">
        <f t="array" ref="Y16">IFERROR(_FV(Y$6,"block"),"")</f>
        <v/>
      </c>
      <c r="Z16" s="121" t="str" cm="1">
        <f t="array" ref="Z16">IFERROR(_FV(Z$6,"block"),"")</f>
        <v/>
      </c>
      <c r="AA16" s="121" t="str" cm="1">
        <f t="array" ref="AA16">IFERROR(_FV(AA$6,"block"),"")</f>
        <v/>
      </c>
      <c r="AB16" s="121" t="str" cm="1">
        <f t="array" ref="AB16">IFERROR(_FV(AB$6,"block"),"")</f>
        <v/>
      </c>
      <c r="AC16" s="122" t="str" cm="1">
        <f t="array" ref="AC16">IFERROR(_FV(AC$6,"block"),"")</f>
        <v/>
      </c>
      <c r="AD16" s="83" t="str" cm="1">
        <f t="array" ref="AD16">IFERROR(_FV(AD$6,"block"),"")</f>
        <v/>
      </c>
      <c r="AE16" s="83" t="str" cm="1">
        <f t="array" ref="AE16">IFERROR(_FV(AE$6,"block"),"")</f>
        <v/>
      </c>
      <c r="AF16" s="83" t="str" cm="1">
        <f t="array" ref="AF16">IFERROR(_FV(AF$6,"block"),"")</f>
        <v/>
      </c>
    </row>
    <row r="17" spans="1:32" s="39" customFormat="1" ht="40.25" customHeight="1" thickTop="1" thickBot="1" x14ac:dyDescent="0.4">
      <c r="A17" s="80"/>
      <c r="B17" s="94" t="s">
        <v>93</v>
      </c>
      <c r="C17" s="94" t="s">
        <v>94</v>
      </c>
      <c r="D17" s="93" t="s">
        <v>178</v>
      </c>
      <c r="E17" s="94" t="s">
        <v>95</v>
      </c>
      <c r="F17" s="94" t="s">
        <v>96</v>
      </c>
      <c r="G17" s="94" t="s">
        <v>97</v>
      </c>
      <c r="H17" s="94" t="s">
        <v>98</v>
      </c>
      <c r="I17" s="94" t="s">
        <v>99</v>
      </c>
      <c r="J17" s="94" t="s">
        <v>100</v>
      </c>
      <c r="K17" s="94" t="s">
        <v>101</v>
      </c>
      <c r="L17" s="94" t="s">
        <v>102</v>
      </c>
      <c r="M17" s="94" t="s">
        <v>103</v>
      </c>
      <c r="N17" s="94" t="s">
        <v>104</v>
      </c>
      <c r="O17" s="94" t="s">
        <v>105</v>
      </c>
      <c r="P17" s="94" t="s">
        <v>106</v>
      </c>
      <c r="Q17" s="94" t="s">
        <v>107</v>
      </c>
      <c r="R17" s="94" t="s">
        <v>108</v>
      </c>
      <c r="S17" s="94" t="s">
        <v>109</v>
      </c>
      <c r="T17" s="80"/>
      <c r="U17" s="111" t="s">
        <v>142</v>
      </c>
      <c r="V17" s="123" t="s">
        <v>16</v>
      </c>
      <c r="W17" s="98" cm="1" vm="144">
        <f t="array" ref="W17">IFERROR(_FV(W$6,"group"),"")</f>
        <v>14</v>
      </c>
      <c r="X17" s="98" cm="1" vm="145">
        <f t="array" ref="X17">IFERROR(_FV(X$6,"group"),"")</f>
        <v>16</v>
      </c>
      <c r="Y17" s="155" t="str" cm="1">
        <f t="array" ref="Y17">IFERROR(_FV(Y$6,"group"),"")</f>
        <v/>
      </c>
      <c r="Z17" s="155" t="str" cm="1">
        <f t="array" ref="Z17">IFERROR(_FV(Z$6,"group"),"")</f>
        <v/>
      </c>
      <c r="AA17" s="155" t="str" cm="1">
        <f t="array" ref="AA17">IFERROR(_FV(AA$6,"group"),"")</f>
        <v/>
      </c>
      <c r="AB17" s="155" t="str" cm="1">
        <f t="array" ref="AB17">IFERROR(_FV(AB$6,"group"),"")</f>
        <v/>
      </c>
      <c r="AC17" s="155" t="str" cm="1">
        <f t="array" ref="AC17">IFERROR(_FV(AC$6,"group"),"")</f>
        <v/>
      </c>
      <c r="AD17" s="83" t="str" cm="1">
        <f t="array" ref="AD17">IFERROR(_FV(AD$6,"group"),"")</f>
        <v/>
      </c>
      <c r="AE17" s="83" t="str" cm="1">
        <f t="array" ref="AE17">IFERROR(_FV(AE$6,"group"),"")</f>
        <v/>
      </c>
      <c r="AF17" s="83" t="str" cm="1">
        <f t="array" ref="AF17">IFERROR(_FV(AF$6,"group"),"")</f>
        <v/>
      </c>
    </row>
    <row r="18" spans="1:32" s="39" customFormat="1" ht="40.25" customHeight="1" thickTop="1" thickBot="1" x14ac:dyDescent="0.4">
      <c r="A18" s="80"/>
      <c r="B18" s="93"/>
      <c r="C18" s="93"/>
      <c r="D18" s="93"/>
      <c r="E18" s="93"/>
      <c r="F18" s="93"/>
      <c r="G18" s="93"/>
      <c r="H18" s="93"/>
      <c r="I18" s="93"/>
      <c r="J18" s="93"/>
      <c r="K18" s="93"/>
      <c r="L18" s="93"/>
      <c r="M18" s="93"/>
      <c r="N18" s="93"/>
      <c r="O18" s="93"/>
      <c r="P18" s="93"/>
      <c r="Q18" s="93"/>
      <c r="R18" s="93"/>
      <c r="S18" s="93"/>
      <c r="T18" s="80"/>
      <c r="U18" s="111" t="s">
        <v>142</v>
      </c>
      <c r="V18" s="123" t="s">
        <v>17</v>
      </c>
      <c r="W18" s="98" cm="1" vm="146">
        <f t="array" ref="W18">IFERROR(_FV(W$6,"period"),"")</f>
        <v>2</v>
      </c>
      <c r="X18" s="98" cm="1" vm="146">
        <f t="array" ref="X18">IFERROR(_FV(X$6,"period"),"")</f>
        <v>2</v>
      </c>
      <c r="Y18" s="155" t="str" cm="1">
        <f t="array" ref="Y18">IFERROR(_FV(Y$6,"period"),"")</f>
        <v/>
      </c>
      <c r="Z18" s="155" t="str" cm="1">
        <f t="array" ref="Z18">IFERROR(_FV(Z$6,"period"),"")</f>
        <v/>
      </c>
      <c r="AA18" s="155" t="str" cm="1">
        <f t="array" ref="AA18">IFERROR(_FV(AA$6,"period"),"")</f>
        <v/>
      </c>
      <c r="AB18" s="155" t="str" cm="1">
        <f t="array" ref="AB18">IFERROR(_FV(AB$6,"period"),"")</f>
        <v/>
      </c>
      <c r="AC18" s="155" t="str" cm="1">
        <f t="array" ref="AC18">IFERROR(_FV(AC$6,"period"),"")</f>
        <v/>
      </c>
      <c r="AD18" s="83" t="str" cm="1">
        <f t="array" ref="AD18">IFERROR(_FV(AD$6,"period"),"")</f>
        <v/>
      </c>
      <c r="AE18" s="83" t="str" cm="1">
        <f t="array" ref="AE18">IFERROR(_FV(AE$6,"period"),"")</f>
        <v/>
      </c>
      <c r="AF18" s="83" t="str" cm="1">
        <f t="array" ref="AF18">IFERROR(_FV(AF$6,"period"),"")</f>
        <v/>
      </c>
    </row>
    <row r="19" spans="1:32" s="39" customFormat="1" ht="40.25" customHeight="1" thickTop="1" thickBot="1" x14ac:dyDescent="0.4">
      <c r="A19" s="80"/>
      <c r="B19" s="93"/>
      <c r="C19" s="93"/>
      <c r="D19" s="93" t="s">
        <v>177</v>
      </c>
      <c r="E19" s="94" t="s">
        <v>111</v>
      </c>
      <c r="F19" s="94" t="s">
        <v>112</v>
      </c>
      <c r="G19" s="94" t="s">
        <v>113</v>
      </c>
      <c r="H19" s="94" t="s">
        <v>114</v>
      </c>
      <c r="I19" s="94" t="s">
        <v>115</v>
      </c>
      <c r="J19" s="94" t="s">
        <v>116</v>
      </c>
      <c r="K19" s="94" t="s">
        <v>117</v>
      </c>
      <c r="L19" s="94" t="s">
        <v>118</v>
      </c>
      <c r="M19" s="94" t="s">
        <v>119</v>
      </c>
      <c r="N19" s="94" t="s">
        <v>120</v>
      </c>
      <c r="O19" s="94" t="s">
        <v>121</v>
      </c>
      <c r="P19" s="94" t="s">
        <v>122</v>
      </c>
      <c r="Q19" s="94" t="s">
        <v>123</v>
      </c>
      <c r="R19" s="94" t="s">
        <v>124</v>
      </c>
      <c r="S19" s="94" t="s">
        <v>125</v>
      </c>
      <c r="T19" s="80"/>
      <c r="U19" s="82"/>
      <c r="V19" s="84"/>
      <c r="W19" s="97"/>
      <c r="X19" s="97"/>
      <c r="Y19" s="97"/>
      <c r="Z19" s="97"/>
      <c r="AA19" s="97"/>
      <c r="AB19" s="97"/>
      <c r="AC19" s="97"/>
      <c r="AD19" s="83"/>
      <c r="AE19" s="83"/>
      <c r="AF19" s="83"/>
    </row>
    <row r="20" spans="1:32" s="39" customFormat="1" ht="40.25" customHeight="1" thickTop="1" thickBot="1" x14ac:dyDescent="0.4">
      <c r="A20" s="80"/>
      <c r="B20" s="93"/>
      <c r="C20" s="93"/>
      <c r="D20" s="93" t="s">
        <v>178</v>
      </c>
      <c r="E20" s="94" t="s">
        <v>127</v>
      </c>
      <c r="F20" s="94" t="s">
        <v>128</v>
      </c>
      <c r="G20" s="94" t="s">
        <v>129</v>
      </c>
      <c r="H20" s="94" t="s">
        <v>130</v>
      </c>
      <c r="I20" s="94" t="s">
        <v>131</v>
      </c>
      <c r="J20" s="94" t="s">
        <v>132</v>
      </c>
      <c r="K20" s="94" t="s">
        <v>133</v>
      </c>
      <c r="L20" s="94" t="s">
        <v>134</v>
      </c>
      <c r="M20" s="94" t="s">
        <v>135</v>
      </c>
      <c r="N20" s="94" t="s">
        <v>136</v>
      </c>
      <c r="O20" s="94" t="s">
        <v>137</v>
      </c>
      <c r="P20" s="94" t="s">
        <v>138</v>
      </c>
      <c r="Q20" s="94" t="s">
        <v>139</v>
      </c>
      <c r="R20" s="94" t="s">
        <v>140</v>
      </c>
      <c r="S20" s="94" t="s">
        <v>141</v>
      </c>
      <c r="T20" s="80"/>
      <c r="U20" s="110"/>
      <c r="V20" s="125" t="s">
        <v>179</v>
      </c>
      <c r="W20" s="110"/>
      <c r="X20" s="110"/>
      <c r="Y20" s="110"/>
      <c r="Z20" s="110"/>
      <c r="AA20" s="110"/>
      <c r="AB20" s="110"/>
      <c r="AC20" s="110"/>
      <c r="AD20" s="83"/>
      <c r="AE20" s="83"/>
      <c r="AF20" s="83"/>
    </row>
    <row r="21" spans="1:32" s="39" customFormat="1" ht="40.25" customHeight="1" thickTop="1" thickBot="1" x14ac:dyDescent="0.4">
      <c r="A21" s="80"/>
      <c r="B21" s="80"/>
      <c r="C21" s="80"/>
      <c r="D21" s="80"/>
      <c r="E21" s="80"/>
      <c r="F21" s="80"/>
      <c r="G21" s="80"/>
      <c r="H21" s="80"/>
      <c r="I21" s="80"/>
      <c r="J21" s="80"/>
      <c r="K21" s="80"/>
      <c r="L21" s="80"/>
      <c r="M21" s="80"/>
      <c r="N21" s="80"/>
      <c r="O21" s="80"/>
      <c r="P21" s="80"/>
      <c r="Q21" s="80"/>
      <c r="R21" s="80"/>
      <c r="S21" s="80"/>
      <c r="T21" s="80"/>
      <c r="U21" s="111" t="s">
        <v>142</v>
      </c>
      <c r="V21" s="123" t="s">
        <v>158</v>
      </c>
      <c r="W21" s="98" cm="1" vm="147">
        <f t="array" ref="W21">IFERROR(_FV(W$6,"valence"),"")</f>
        <v>4</v>
      </c>
      <c r="X21" s="98" cm="1" vm="146">
        <f t="array" ref="X21">IFERROR(_FV(X$6,"valence"),"")</f>
        <v>2</v>
      </c>
      <c r="Y21" s="155" t="str" cm="1">
        <f t="array" ref="Y21">IFERROR(_FV(Y$6,"valence"),"")</f>
        <v/>
      </c>
      <c r="Z21" s="155" t="str" cm="1">
        <f t="array" ref="Z21">IFERROR(_FV(Z$6,"valence"),"")</f>
        <v/>
      </c>
      <c r="AA21" s="155" t="str" cm="1">
        <f t="array" ref="AA21">IFERROR(_FV(AA$6,"valence"),"")</f>
        <v/>
      </c>
      <c r="AB21" s="155" t="str" cm="1">
        <f t="array" ref="AB21">IFERROR(_FV(AB$6,"valence"),"")</f>
        <v/>
      </c>
      <c r="AC21" s="155" t="str" cm="1">
        <f t="array" ref="AC21">IFERROR(_FV(AC$6,"valence"),"")</f>
        <v/>
      </c>
      <c r="AD21" s="83" t="str" cm="1">
        <f t="array" ref="AD21">IFERROR(_FV(AD$6,"valence"),"")</f>
        <v/>
      </c>
      <c r="AE21" s="83" t="str" cm="1">
        <f t="array" ref="AE21">IFERROR(_FV(AE$6,"valence"),"")</f>
        <v/>
      </c>
      <c r="AF21" s="83" t="str" cm="1">
        <f t="array" ref="AF21">IFERROR(_FV(AF$6,"valence"),"")</f>
        <v/>
      </c>
    </row>
    <row r="22" spans="1:32" s="39" customFormat="1" ht="40.25" customHeight="1" thickTop="1" thickBot="1" x14ac:dyDescent="0.4">
      <c r="A22" s="80"/>
      <c r="B22" s="80"/>
      <c r="C22" s="80"/>
      <c r="D22" s="80"/>
      <c r="E22" s="80"/>
      <c r="F22" s="80"/>
      <c r="G22" s="80"/>
      <c r="H22" s="80"/>
      <c r="I22" s="80"/>
      <c r="J22" s="80"/>
      <c r="K22" s="80"/>
      <c r="L22" s="80"/>
      <c r="M22" s="80"/>
      <c r="N22" s="80"/>
      <c r="O22" s="80"/>
      <c r="P22" s="80"/>
      <c r="Q22" s="80"/>
      <c r="R22" s="80"/>
      <c r="S22" s="80"/>
      <c r="T22" s="80"/>
      <c r="U22" s="111" t="s">
        <v>142</v>
      </c>
      <c r="V22" s="123" t="s">
        <v>152</v>
      </c>
      <c r="W22" s="121" cm="1" vm="148">
        <f t="array" ref="W22">IFERROR(_FV(W$6,"electronegativity"),"")</f>
        <v>2.5499999999999998</v>
      </c>
      <c r="X22" s="98" cm="1" vm="149">
        <f t="array" ref="X22">IFERROR(_FV(X$6,"electronegativity"),"")</f>
        <v>3.44</v>
      </c>
      <c r="Y22" s="156" t="str" cm="1">
        <f t="array" ref="Y22">IFERROR(_FV(Y$6,"electronegativity"),"")</f>
        <v/>
      </c>
      <c r="Z22" s="156" t="str" cm="1">
        <f t="array" ref="Z22">IFERROR(_FV(Z$6,"electronegativity"),"")</f>
        <v/>
      </c>
      <c r="AA22" s="156" t="str" cm="1">
        <f t="array" ref="AA22">IFERROR(_FV(AA$6,"electronegativity"),"")</f>
        <v/>
      </c>
      <c r="AB22" s="156" t="str" cm="1">
        <f t="array" ref="AB22">IFERROR(_FV(AB$6,"electronegativity"),"")</f>
        <v/>
      </c>
      <c r="AC22" s="156" t="str" cm="1">
        <f t="array" ref="AC22">IFERROR(_FV(AC$6,"electronegativity"),"")</f>
        <v/>
      </c>
      <c r="AD22" s="83" t="str" cm="1">
        <f t="array" ref="AD22">IFERROR(_FV(AD$6,"electronegativity"),"")</f>
        <v/>
      </c>
      <c r="AE22" s="83" t="str" cm="1">
        <f t="array" ref="AE22">IFERROR(_FV(AE$6,"electronegativity"),"")</f>
        <v/>
      </c>
      <c r="AF22" s="83" t="str" cm="1">
        <f t="array" ref="AF22">IFERROR(_FV(AF$6,"electronegativity"),"")</f>
        <v/>
      </c>
    </row>
    <row r="23" spans="1:32" s="39" customFormat="1" ht="40.25" customHeight="1" thickTop="1" thickBot="1" x14ac:dyDescent="0.4">
      <c r="A23" s="80"/>
      <c r="B23" s="80"/>
      <c r="C23" s="80"/>
      <c r="D23" s="80"/>
      <c r="E23" s="80"/>
      <c r="F23" s="80"/>
      <c r="G23" s="80"/>
      <c r="H23" s="80"/>
      <c r="I23" s="80"/>
      <c r="J23" s="80"/>
      <c r="K23" s="80"/>
      <c r="L23" s="80"/>
      <c r="M23" s="80"/>
      <c r="N23" s="80"/>
      <c r="O23" s="80"/>
      <c r="P23" s="80"/>
      <c r="Q23" s="80"/>
      <c r="R23" s="80"/>
      <c r="S23" s="80"/>
      <c r="T23" s="80"/>
      <c r="U23" s="111" t="s">
        <v>142</v>
      </c>
      <c r="V23" s="123" t="s">
        <v>151</v>
      </c>
      <c r="W23" s="138" cm="1" vm="150">
        <f t="array" ref="W23">IFERROR(_FV(W$6,"electron affinity",TRUE),"")</f>
        <v>153.9</v>
      </c>
      <c r="X23" s="98" cm="1" vm="151">
        <f t="array" ref="X23">IFERROR(_FV(X$6,"electron affinity",TRUE),"")</f>
        <v>141</v>
      </c>
      <c r="Y23" s="157" t="str" cm="1">
        <f t="array" ref="Y23">IFERROR(_FV(Y$6,"electron affinity",TRUE),"")</f>
        <v/>
      </c>
      <c r="Z23" s="157" t="str" cm="1">
        <f t="array" ref="Z23">IFERROR(_FV(Z$6,"electron affinity",TRUE),"")</f>
        <v/>
      </c>
      <c r="AA23" s="157" t="str" cm="1">
        <f t="array" ref="AA23">IFERROR(_FV(AA$6,"electron affinity",TRUE),"")</f>
        <v/>
      </c>
      <c r="AB23" s="157" t="str" cm="1">
        <f t="array" ref="AB23">IFERROR(_FV(AB$6,"electron affinity",TRUE),"")</f>
        <v/>
      </c>
      <c r="AC23" s="157" t="str" cm="1">
        <f t="array" ref="AC23">IFERROR(_FV(AC$6,"electron affinity",TRUE),"")</f>
        <v/>
      </c>
      <c r="AD23" s="83" t="str" cm="1">
        <f t="array" ref="AD23">IFERROR(_FV(AD$6,"electron affinity",TRUE),"")</f>
        <v/>
      </c>
      <c r="AE23" s="83" t="str" cm="1">
        <f t="array" ref="AE23">IFERROR(_FV(AE$6,"electron affinity",TRUE),"")</f>
        <v/>
      </c>
      <c r="AF23" s="83" t="str" cm="1">
        <f t="array" ref="AF23">IFERROR(_FV(AF$6,"electron affinity",TRUE),"")</f>
        <v/>
      </c>
    </row>
    <row r="24" spans="1:32" s="39" customFormat="1" ht="40.25" customHeight="1" thickTop="1" thickBot="1" x14ac:dyDescent="0.4">
      <c r="A24" s="80"/>
      <c r="B24" s="80"/>
      <c r="C24" s="80"/>
      <c r="D24" s="80"/>
      <c r="E24" s="80"/>
      <c r="F24" s="80"/>
      <c r="G24" s="80"/>
      <c r="H24" s="80"/>
      <c r="I24" s="80"/>
      <c r="J24" s="80"/>
      <c r="K24" s="80"/>
      <c r="L24" s="80"/>
      <c r="M24" s="80"/>
      <c r="N24" s="80"/>
      <c r="O24" s="80"/>
      <c r="P24" s="80"/>
      <c r="Q24" s="80"/>
      <c r="R24" s="80"/>
      <c r="S24" s="80"/>
      <c r="T24" s="80"/>
      <c r="U24" s="82"/>
      <c r="V24" s="84"/>
      <c r="W24" s="120"/>
      <c r="X24" s="120"/>
      <c r="Y24" s="120"/>
      <c r="Z24" s="120"/>
      <c r="AA24" s="120"/>
      <c r="AB24" s="120"/>
      <c r="AC24" s="120"/>
      <c r="AD24" s="83"/>
      <c r="AE24" s="83"/>
      <c r="AF24" s="83"/>
    </row>
    <row r="25" spans="1:32" s="39" customFormat="1" ht="40.25" customHeight="1" thickTop="1" thickBot="1" x14ac:dyDescent="0.4">
      <c r="A25" s="80"/>
      <c r="B25" s="80"/>
      <c r="C25" s="80"/>
      <c r="D25" s="80"/>
      <c r="E25" s="80"/>
      <c r="F25" s="80"/>
      <c r="G25" s="80"/>
      <c r="H25" s="80"/>
      <c r="I25" s="80"/>
      <c r="J25" s="80"/>
      <c r="K25" s="80"/>
      <c r="L25" s="80"/>
      <c r="M25" s="80"/>
      <c r="N25" s="80"/>
      <c r="O25" s="80"/>
      <c r="P25" s="80"/>
      <c r="Q25" s="80"/>
      <c r="R25" s="80"/>
      <c r="S25" s="80"/>
      <c r="T25" s="80"/>
      <c r="U25" s="110"/>
      <c r="V25" s="125" t="s">
        <v>180</v>
      </c>
      <c r="W25" s="116"/>
      <c r="X25" s="116"/>
      <c r="Y25" s="116"/>
      <c r="Z25" s="116"/>
      <c r="AA25" s="116"/>
      <c r="AB25" s="116"/>
      <c r="AC25" s="116"/>
      <c r="AD25" s="83"/>
      <c r="AE25" s="83"/>
      <c r="AF25" s="83"/>
    </row>
    <row r="26" spans="1:32" s="39" customFormat="1" ht="40.25" customHeight="1" thickTop="1" thickBot="1" x14ac:dyDescent="0.4">
      <c r="A26" s="80"/>
      <c r="B26" s="80"/>
      <c r="C26" s="80"/>
      <c r="D26" s="80"/>
      <c r="E26" s="80"/>
      <c r="F26" s="80"/>
      <c r="G26" s="80"/>
      <c r="H26" s="80"/>
      <c r="I26" s="80"/>
      <c r="J26" s="80"/>
      <c r="K26" s="80"/>
      <c r="L26" s="80"/>
      <c r="M26" s="80"/>
      <c r="N26" s="80"/>
      <c r="O26" s="80"/>
      <c r="P26" s="80"/>
      <c r="Q26" s="80"/>
      <c r="R26" s="80"/>
      <c r="S26" s="80"/>
      <c r="T26" s="80"/>
      <c r="U26" s="111" t="s">
        <v>142</v>
      </c>
      <c r="V26" s="123" t="s">
        <v>145</v>
      </c>
      <c r="W26" s="98" cm="1" vm="152">
        <f t="array" ref="W26">IFERROR(_FV(W6,"atomic radius",TRUE),"")</f>
        <v>67</v>
      </c>
      <c r="X26" s="98" cm="1" vm="153">
        <f t="array" ref="X26">IFERROR(_FV(X6,"atomic radius",TRUE),"")</f>
        <v>48</v>
      </c>
      <c r="Y26" s="155" t="str" cm="1">
        <f t="array" ref="Y26">IFERROR(_FV(Y6,"atomic radius",TRUE),"")</f>
        <v/>
      </c>
      <c r="Z26" s="155" t="str" cm="1">
        <f t="array" ref="Z26">IFERROR(_FV(Z6,"atomic radius",TRUE),"")</f>
        <v/>
      </c>
      <c r="AA26" s="155" t="str" cm="1">
        <f t="array" ref="AA26">IFERROR(_FV(AA6,"atomic radius",TRUE),"")</f>
        <v/>
      </c>
      <c r="AB26" s="155" t="str" cm="1">
        <f t="array" ref="AB26">IFERROR(_FV(AB6,"atomic radius",TRUE),"")</f>
        <v/>
      </c>
      <c r="AC26" s="155" t="str" cm="1">
        <f t="array" ref="AC26">IFERROR(_FV(AC6,"atomic radius",TRUE),"")</f>
        <v/>
      </c>
      <c r="AD26" s="83" t="str" cm="1">
        <f t="array" ref="AD26">IFERROR(_FV(AD6,"atomic radius",TRUE),"")</f>
        <v/>
      </c>
      <c r="AE26" s="83" t="str" cm="1">
        <f t="array" ref="AE26">IFERROR(_FV(AE6,"atomic radius",TRUE),"")</f>
        <v/>
      </c>
      <c r="AF26" s="83" t="str" cm="1">
        <f t="array" ref="AF26">IFERROR(_FV(AF6,"atomic radius",TRUE),"")</f>
        <v/>
      </c>
    </row>
    <row r="27" spans="1:32" s="39" customFormat="1" ht="40.25" customHeight="1" thickTop="1" thickBot="1" x14ac:dyDescent="0.4">
      <c r="A27" s="80"/>
      <c r="B27" s="80"/>
      <c r="C27" s="80"/>
      <c r="D27" s="80"/>
      <c r="E27" s="80"/>
      <c r="F27" s="80"/>
      <c r="G27" s="80"/>
      <c r="H27" s="80"/>
      <c r="I27" s="80"/>
      <c r="J27" s="80"/>
      <c r="K27" s="80"/>
      <c r="L27" s="80"/>
      <c r="M27" s="80"/>
      <c r="N27" s="80"/>
      <c r="O27" s="80"/>
      <c r="P27" s="80"/>
      <c r="Q27" s="80"/>
      <c r="R27" s="80"/>
      <c r="S27" s="80"/>
      <c r="T27" s="80"/>
      <c r="U27" s="111" t="s">
        <v>142</v>
      </c>
      <c r="V27" s="123" t="s">
        <v>148</v>
      </c>
      <c r="W27" s="98" cm="1" vm="154">
        <f t="array" ref="W27">IFERROR(_FV(W6,"covalent radius",TRUE),"")</f>
        <v>76</v>
      </c>
      <c r="X27" s="98" cm="1" vm="155">
        <f t="array" ref="X27">IFERROR(_FV(X6,"covalent radius",TRUE),"")</f>
        <v>66</v>
      </c>
      <c r="Y27" s="155" t="str" cm="1">
        <f t="array" ref="Y27">IFERROR(_FV(Y6,"covalent radius",TRUE),"")</f>
        <v/>
      </c>
      <c r="Z27" s="155" t="str" cm="1">
        <f t="array" ref="Z27">IFERROR(_FV(Z6,"covalent radius",TRUE),"")</f>
        <v/>
      </c>
      <c r="AA27" s="155" t="str" cm="1">
        <f t="array" ref="AA27">IFERROR(_FV(AA6,"covalent radius",TRUE),"")</f>
        <v/>
      </c>
      <c r="AB27" s="155" t="str" cm="1">
        <f t="array" ref="AB27">IFERROR(_FV(AB6,"covalent radius",TRUE),"")</f>
        <v/>
      </c>
      <c r="AC27" s="155" t="str" cm="1">
        <f t="array" ref="AC27">IFERROR(_FV(AC6,"covalent radius",TRUE),"")</f>
        <v/>
      </c>
      <c r="AD27" s="83" t="str" cm="1">
        <f t="array" ref="AD27">IFERROR(_FV(AD6,"covalent radius",TRUE),"")</f>
        <v/>
      </c>
      <c r="AE27" s="83" t="str" cm="1">
        <f t="array" ref="AE27">IFERROR(_FV(AE6,"covalent radius",TRUE),"")</f>
        <v/>
      </c>
      <c r="AF27" s="83" t="str" cm="1">
        <f t="array" ref="AF27">IFERROR(_FV(AF6,"covalent radius",TRUE),"")</f>
        <v/>
      </c>
    </row>
    <row r="28" spans="1:32" s="39" customFormat="1" ht="40.25" customHeight="1" thickTop="1" thickBot="1" x14ac:dyDescent="0.4">
      <c r="A28" s="80"/>
      <c r="B28" s="80"/>
      <c r="C28" s="80"/>
      <c r="D28" s="80"/>
      <c r="E28" s="80"/>
      <c r="F28" s="80"/>
      <c r="G28" s="80"/>
      <c r="H28" s="80"/>
      <c r="I28" s="80"/>
      <c r="J28" s="80"/>
      <c r="K28" s="80"/>
      <c r="L28" s="80"/>
      <c r="M28" s="80"/>
      <c r="N28" s="80"/>
      <c r="O28" s="80"/>
      <c r="P28" s="80"/>
      <c r="Q28" s="80"/>
      <c r="R28" s="80"/>
      <c r="S28" s="80"/>
      <c r="T28" s="80"/>
      <c r="U28" s="111" t="s">
        <v>142</v>
      </c>
      <c r="V28" s="123" t="s">
        <v>24</v>
      </c>
      <c r="W28" s="98" cm="1" vm="156">
        <f t="array" ref="W28">IFERROR(_FV(W6,"van der Waals radius",TRUE),"")</f>
        <v>170</v>
      </c>
      <c r="X28" s="98" cm="1" vm="157">
        <f t="array" ref="X28">IFERROR(_FV(X6,"van der Waals radius",TRUE),"")</f>
        <v>152</v>
      </c>
      <c r="Y28" s="155" t="str" cm="1">
        <f t="array" ref="Y28">IFERROR(_FV(Y6,"van der Waals radius",TRUE),"")</f>
        <v/>
      </c>
      <c r="Z28" s="155" t="str" cm="1">
        <f t="array" ref="Z28">IFERROR(_FV(Z6,"van der Waals radius",TRUE),"")</f>
        <v/>
      </c>
      <c r="AA28" s="155" t="str" cm="1">
        <f t="array" ref="AA28">IFERROR(_FV(AA6,"van der Waals radius",TRUE),"")</f>
        <v/>
      </c>
      <c r="AB28" s="155" t="str" cm="1">
        <f t="array" ref="AB28">IFERROR(_FV(AB6,"van der Waals radius",TRUE),"")</f>
        <v/>
      </c>
      <c r="AC28" s="155" t="str" cm="1">
        <f t="array" ref="AC28">IFERROR(_FV(AC6,"van der Waals radius",TRUE),"")</f>
        <v/>
      </c>
      <c r="AD28" s="83" t="str" cm="1">
        <f t="array" ref="AD28">IFERROR(_FV(AD6,"van der Waals radius",TRUE),"")</f>
        <v/>
      </c>
      <c r="AE28" s="83" t="str" cm="1">
        <f t="array" ref="AE28">IFERROR(_FV(AE6,"van der Waals radius",TRUE),"")</f>
        <v/>
      </c>
      <c r="AF28" s="83" t="str" cm="1">
        <f t="array" ref="AF28">IFERROR(_FV(AF6,"van der Waals radius",TRUE),"")</f>
        <v/>
      </c>
    </row>
    <row r="29" spans="1:32" s="39" customFormat="1" ht="40.25" customHeight="1" thickTop="1" thickBot="1" x14ac:dyDescent="0.4">
      <c r="A29" s="80"/>
      <c r="B29" s="80"/>
      <c r="C29" s="80"/>
      <c r="D29" s="80"/>
      <c r="E29" s="80"/>
      <c r="F29" s="80"/>
      <c r="G29" s="80"/>
      <c r="H29" s="80"/>
      <c r="I29" s="80"/>
      <c r="J29" s="80"/>
      <c r="K29" s="80"/>
      <c r="L29" s="80"/>
      <c r="M29" s="80"/>
      <c r="N29" s="80"/>
      <c r="O29" s="80"/>
      <c r="P29" s="80"/>
      <c r="Q29" s="80"/>
      <c r="R29" s="80"/>
      <c r="S29" s="80"/>
      <c r="T29" s="80"/>
      <c r="U29" s="82"/>
      <c r="V29" s="84"/>
      <c r="W29" s="139"/>
      <c r="X29" s="139"/>
      <c r="Y29" s="139"/>
      <c r="Z29" s="139"/>
      <c r="AA29" s="139"/>
      <c r="AB29" s="139"/>
      <c r="AC29" s="139"/>
      <c r="AD29" s="83"/>
      <c r="AE29" s="83"/>
      <c r="AF29" s="83"/>
    </row>
    <row r="30" spans="1:32" s="39" customFormat="1" ht="40.25" customHeight="1" thickTop="1" thickBot="1" x14ac:dyDescent="0.4">
      <c r="A30" s="80"/>
      <c r="B30" s="80"/>
      <c r="C30" s="80"/>
      <c r="D30" s="80"/>
      <c r="E30" s="80"/>
      <c r="F30" s="80"/>
      <c r="G30" s="80"/>
      <c r="H30" s="80"/>
      <c r="I30" s="80"/>
      <c r="J30" s="80"/>
      <c r="K30" s="80"/>
      <c r="L30" s="80"/>
      <c r="M30" s="80"/>
      <c r="N30" s="80"/>
      <c r="O30" s="80"/>
      <c r="P30" s="80"/>
      <c r="Q30" s="80"/>
      <c r="R30" s="80"/>
      <c r="S30" s="80"/>
      <c r="T30" s="80"/>
      <c r="U30" s="110"/>
      <c r="V30" s="125" t="s">
        <v>181</v>
      </c>
      <c r="W30" s="110"/>
      <c r="X30" s="110"/>
      <c r="Y30" s="110"/>
      <c r="Z30" s="110"/>
      <c r="AA30" s="110"/>
      <c r="AB30" s="110"/>
      <c r="AC30" s="110"/>
      <c r="AD30" s="83"/>
      <c r="AE30" s="83"/>
      <c r="AF30" s="83"/>
    </row>
    <row r="31" spans="1:32" s="39" customFormat="1" ht="40.25" customHeight="1" thickTop="1" thickBot="1" x14ac:dyDescent="0.4">
      <c r="A31" s="80"/>
      <c r="B31" s="80"/>
      <c r="C31" s="80"/>
      <c r="D31" s="80"/>
      <c r="E31" s="80"/>
      <c r="F31" s="80"/>
      <c r="G31" s="80"/>
      <c r="H31" s="80"/>
      <c r="I31" s="80"/>
      <c r="J31" s="80"/>
      <c r="K31" s="80"/>
      <c r="L31" s="80"/>
      <c r="M31" s="80"/>
      <c r="N31" s="80"/>
      <c r="O31" s="80"/>
      <c r="P31" s="80"/>
      <c r="Q31" s="80"/>
      <c r="R31" s="80"/>
      <c r="S31" s="80"/>
      <c r="T31" s="80"/>
      <c r="U31" s="111" t="s">
        <v>142</v>
      </c>
      <c r="V31" s="123" t="s">
        <v>182</v>
      </c>
      <c r="W31" s="161" cm="1" vm="158">
        <f t="array" ref="W31">IFERROR(_FV(W6,"universe abundance",TRUE),"")</f>
        <v>0.5</v>
      </c>
      <c r="X31" s="160" cm="1" vm="159">
        <f t="array" ref="X31">IFERROR(_FV(X6,"universe abundance",TRUE),"")</f>
        <v>1</v>
      </c>
      <c r="Y31" s="159" t="str" cm="1">
        <f t="array" ref="Y31">IFERROR(_FV(Y6,"universe abundance",TRUE),"")</f>
        <v/>
      </c>
      <c r="Z31" s="159" t="str" cm="1">
        <f t="array" ref="Z31">IFERROR(_FV(Z6,"universe abundance",TRUE),"")</f>
        <v/>
      </c>
      <c r="AA31" s="158" t="str" cm="1">
        <f t="array" ref="AA31">IFERROR(_FV(AA6,"universe abundance",TRUE),"")</f>
        <v/>
      </c>
      <c r="AB31" s="158" t="str" cm="1">
        <f t="array" ref="AB31">IFERROR(_FV(AB6,"universe abundance",TRUE),"")</f>
        <v/>
      </c>
      <c r="AC31" s="158" t="str" cm="1">
        <f t="array" ref="AC31">IFERROR(_FV(AC6,"universe abundance",TRUE),"")</f>
        <v/>
      </c>
      <c r="AD31" s="83" t="str" cm="1">
        <f t="array" ref="AD31">IFERROR(_FV(AD6,"universe abundance",TRUE),"")</f>
        <v/>
      </c>
      <c r="AE31" s="83" t="str" cm="1">
        <f t="array" ref="AE31">IFERROR(_FV(AE6,"universe abundance",TRUE),"")</f>
        <v/>
      </c>
      <c r="AF31" s="83" t="str" cm="1">
        <f t="array" ref="AF31">IFERROR(_FV(AF6,"universe abundance",TRUE),"")</f>
        <v/>
      </c>
    </row>
    <row r="32" spans="1:32" s="39" customFormat="1" ht="40.25" customHeight="1" thickTop="1" thickBot="1" x14ac:dyDescent="0.4">
      <c r="A32" s="80"/>
      <c r="B32" s="80"/>
      <c r="C32" s="80"/>
      <c r="D32" s="80"/>
      <c r="E32" s="80"/>
      <c r="F32" s="80"/>
      <c r="G32" s="80"/>
      <c r="H32" s="80"/>
      <c r="I32" s="80"/>
      <c r="J32" s="80"/>
      <c r="K32" s="80"/>
      <c r="L32" s="80"/>
      <c r="M32" s="80"/>
      <c r="N32" s="80"/>
      <c r="O32" s="80"/>
      <c r="P32" s="80"/>
      <c r="Q32" s="80"/>
      <c r="R32" s="80"/>
      <c r="S32" s="80"/>
      <c r="T32" s="80"/>
      <c r="U32" s="111" t="s">
        <v>142</v>
      </c>
      <c r="V32" s="123" t="s">
        <v>183</v>
      </c>
      <c r="W32" s="161" cm="1" vm="160">
        <f t="array" ref="W32">IFERROR(_FV(W6,"solar abundance",TRUE),"")</f>
        <v>0.3</v>
      </c>
      <c r="X32" s="160" cm="1" vm="161">
        <f t="array" ref="X32">IFERROR(_FV(X6,"solar abundance",TRUE),"")</f>
        <v>0.9</v>
      </c>
      <c r="Y32" s="159" t="str" cm="1">
        <f t="array" ref="Y32">IFERROR(_FV(Y6,"solar abundance",TRUE),"")</f>
        <v/>
      </c>
      <c r="Z32" s="159" t="str" cm="1">
        <f t="array" ref="Z32">IFERROR(_FV(Z6,"solar abundance",TRUE),"")</f>
        <v/>
      </c>
      <c r="AA32" s="158" t="str" cm="1">
        <f t="array" ref="AA32">IFERROR(_FV(AA6,"solar abundance",TRUE),"")</f>
        <v/>
      </c>
      <c r="AB32" s="158" t="str" cm="1">
        <f t="array" ref="AB32">IFERROR(_FV(AB6,"solar abundance",TRUE),"")</f>
        <v/>
      </c>
      <c r="AC32" s="158" t="str" cm="1">
        <f t="array" ref="AC32">IFERROR(_FV(AC6,"solar abundance",TRUE),"")</f>
        <v/>
      </c>
      <c r="AD32" s="83" t="str" cm="1">
        <f t="array" ref="AD32">IFERROR(_FV(AD6,"solar abundance",TRUE),"")</f>
        <v/>
      </c>
      <c r="AE32" s="83" t="str" cm="1">
        <f t="array" ref="AE32">IFERROR(_FV(AE6,"solar abundance",TRUE),"")</f>
        <v/>
      </c>
      <c r="AF32" s="83" t="str" cm="1">
        <f t="array" ref="AF32">IFERROR(_FV(AF6,"solar abundance",TRUE),"")</f>
        <v/>
      </c>
    </row>
    <row r="33" spans="1:32" s="39" customFormat="1" ht="40.25" customHeight="1" thickTop="1" thickBot="1" x14ac:dyDescent="0.4">
      <c r="A33" s="80"/>
      <c r="B33" s="80"/>
      <c r="C33" s="80"/>
      <c r="D33" s="80"/>
      <c r="E33" s="80"/>
      <c r="F33" s="80"/>
      <c r="G33" s="80"/>
      <c r="H33" s="80"/>
      <c r="I33" s="80"/>
      <c r="J33" s="80"/>
      <c r="K33" s="80"/>
      <c r="L33" s="80"/>
      <c r="M33" s="80"/>
      <c r="N33" s="80"/>
      <c r="O33" s="80"/>
      <c r="P33" s="80"/>
      <c r="Q33" s="80"/>
      <c r="R33" s="80"/>
      <c r="S33" s="80"/>
      <c r="T33" s="80"/>
      <c r="U33" s="111" t="s">
        <v>142</v>
      </c>
      <c r="V33" s="123" t="s">
        <v>184</v>
      </c>
      <c r="W33" s="161" cm="1" vm="39">
        <f t="array" ref="W33">IFERROR(_FV(W6,"meteorite abundance",TRUE),"")</f>
        <v>1.5</v>
      </c>
      <c r="X33" s="160" cm="1" vm="162">
        <f t="array" ref="X33">IFERROR(_FV(X6,"meteorite abundance",TRUE),"")</f>
        <v>40</v>
      </c>
      <c r="Y33" s="159" t="str" cm="1">
        <f t="array" ref="Y33">IFERROR(_FV(Y6,"meteorite abundance",TRUE),"")</f>
        <v/>
      </c>
      <c r="Z33" s="159" t="str" cm="1">
        <f t="array" ref="Z33">IFERROR(_FV(Z6,"meteorite abundance",TRUE),"")</f>
        <v/>
      </c>
      <c r="AA33" s="158" t="str" cm="1">
        <f t="array" ref="AA33">IFERROR(_FV(AA6,"meteorite abundance",TRUE),"")</f>
        <v/>
      </c>
      <c r="AB33" s="158" t="str" cm="1">
        <f t="array" ref="AB33">IFERROR(_FV(AB6,"meteorite abundance",TRUE),"")</f>
        <v/>
      </c>
      <c r="AC33" s="158" t="str" cm="1">
        <f t="array" ref="AC33">IFERROR(_FV(AC6,"meteorite abundance",TRUE),"")</f>
        <v/>
      </c>
      <c r="AD33" s="83" t="str" cm="1">
        <f t="array" ref="AD33">IFERROR(_FV(AD6,"meteorite abundance",TRUE),"")</f>
        <v/>
      </c>
      <c r="AE33" s="83" t="str" cm="1">
        <f t="array" ref="AE33">IFERROR(_FV(AE6,"meteorite abundance",TRUE),"")</f>
        <v/>
      </c>
      <c r="AF33" s="83" t="str" cm="1">
        <f t="array" ref="AF33">IFERROR(_FV(AF6,"meteorite abundance",TRUE),"")</f>
        <v/>
      </c>
    </row>
    <row r="34" spans="1:32" s="39" customFormat="1" ht="40.25" customHeight="1" thickTop="1" thickBot="1" x14ac:dyDescent="0.4">
      <c r="A34" s="80"/>
      <c r="B34" s="80"/>
      <c r="C34" s="80"/>
      <c r="D34" s="80"/>
      <c r="E34" s="80"/>
      <c r="F34" s="80"/>
      <c r="G34" s="80"/>
      <c r="H34" s="80"/>
      <c r="I34" s="80"/>
      <c r="J34" s="80"/>
      <c r="K34" s="80"/>
      <c r="L34" s="80"/>
      <c r="M34" s="80"/>
      <c r="N34" s="80"/>
      <c r="O34" s="80"/>
      <c r="P34" s="80"/>
      <c r="Q34" s="80"/>
      <c r="R34" s="80"/>
      <c r="S34" s="80"/>
      <c r="T34" s="80"/>
      <c r="U34" s="111" t="s">
        <v>142</v>
      </c>
      <c r="V34" s="123" t="s">
        <v>185</v>
      </c>
      <c r="W34" s="161" cm="1" vm="11">
        <f t="array" ref="W34">IFERROR(_FV(W6,"crust abundance",TRUE),"")</f>
        <v>0.18</v>
      </c>
      <c r="X34" s="160" cm="1" vm="12">
        <f t="array" ref="X34">IFERROR(_FV(X6,"crust abundance",TRUE),"")</f>
        <v>46</v>
      </c>
      <c r="Y34" s="159" t="str" cm="1">
        <f t="array" ref="Y34">IFERROR(_FV(Y6,"crust abundance",TRUE),"")</f>
        <v/>
      </c>
      <c r="Z34" s="159" t="str" cm="1">
        <f t="array" ref="Z34">IFERROR(_FV(Z6,"crust abundance",TRUE),"")</f>
        <v/>
      </c>
      <c r="AA34" s="158" t="str" cm="1">
        <f t="array" ref="AA34">IFERROR(_FV(AA6,"crust abundance",TRUE),"")</f>
        <v/>
      </c>
      <c r="AB34" s="158" t="str" cm="1">
        <f t="array" ref="AB34">IFERROR(_FV(AB6,"crust abundance",TRUE),"")</f>
        <v/>
      </c>
      <c r="AC34" s="158" t="str" cm="1">
        <f t="array" ref="AC34">IFERROR(_FV(AC6,"crust abundance",TRUE),"")</f>
        <v/>
      </c>
      <c r="AD34" s="83" t="str" cm="1">
        <f t="array" ref="AD34">IFERROR(_FV(AD6,"crust abundance",TRUE),"")</f>
        <v/>
      </c>
      <c r="AE34" s="83" t="str" cm="1">
        <f t="array" ref="AE34">IFERROR(_FV(AE6,"crust abundance",TRUE),"")</f>
        <v/>
      </c>
      <c r="AF34" s="83" t="str" cm="1">
        <f t="array" ref="AF34">IFERROR(_FV(AF6,"crust abundance",TRUE),"")</f>
        <v/>
      </c>
    </row>
    <row r="35" spans="1:32" s="39" customFormat="1" ht="40.25" customHeight="1" thickTop="1" thickBot="1" x14ac:dyDescent="0.4">
      <c r="A35" s="80"/>
      <c r="B35" s="80"/>
      <c r="C35" s="80"/>
      <c r="D35" s="80"/>
      <c r="E35" s="80"/>
      <c r="F35" s="80"/>
      <c r="G35" s="80"/>
      <c r="H35" s="80"/>
      <c r="I35" s="80"/>
      <c r="J35" s="80"/>
      <c r="K35" s="80"/>
      <c r="L35" s="80"/>
      <c r="M35" s="80"/>
      <c r="N35" s="80"/>
      <c r="O35" s="80"/>
      <c r="P35" s="80"/>
      <c r="Q35" s="80"/>
      <c r="R35" s="80"/>
      <c r="S35" s="80"/>
      <c r="T35" s="80"/>
      <c r="U35" s="111" t="s">
        <v>142</v>
      </c>
      <c r="V35" s="123" t="s">
        <v>186</v>
      </c>
      <c r="W35" s="162" cm="1" vm="163">
        <f t="array" ref="W35">IFERROR(_FV(W6,"ocean abundance",TRUE),"")</f>
        <v>2.7999999999999978E-3</v>
      </c>
      <c r="X35" s="160" cm="1" vm="164">
        <f t="array" ref="X35">IFERROR(_FV(X6,"ocean abundance",TRUE),"")</f>
        <v>86</v>
      </c>
      <c r="Y35" s="159" t="str" cm="1">
        <f t="array" ref="Y35">IFERROR(_FV(Y6,"ocean abundance",TRUE),"")</f>
        <v/>
      </c>
      <c r="Z35" s="159" t="str" cm="1">
        <f t="array" ref="Z35">IFERROR(_FV(Z6,"ocean abundance",TRUE),"")</f>
        <v/>
      </c>
      <c r="AA35" s="158" t="str" cm="1">
        <f t="array" ref="AA35">IFERROR(_FV(AA6,"ocean abundance",TRUE),"")</f>
        <v/>
      </c>
      <c r="AB35" s="158" t="str" cm="1">
        <f t="array" ref="AB35">IFERROR(_FV(AB6,"ocean abundance",TRUE),"")</f>
        <v/>
      </c>
      <c r="AC35" s="158" t="str" cm="1">
        <f t="array" ref="AC35">IFERROR(_FV(AC6,"ocean abundance",TRUE),"")</f>
        <v/>
      </c>
      <c r="AD35" s="83" t="str" cm="1">
        <f t="array" ref="AD35">IFERROR(_FV(AD6,"ocean abundance",TRUE),"")</f>
        <v/>
      </c>
      <c r="AE35" s="83" t="str" cm="1">
        <f t="array" ref="AE35">IFERROR(_FV(AE6,"ocean abundance",TRUE),"")</f>
        <v/>
      </c>
      <c r="AF35" s="83" t="str" cm="1">
        <f t="array" ref="AF35">IFERROR(_FV(AF6,"ocean abundance",TRUE),"")</f>
        <v/>
      </c>
    </row>
    <row r="36" spans="1:32" s="39" customFormat="1" ht="40.25" customHeight="1" thickTop="1" thickBot="1" x14ac:dyDescent="0.4">
      <c r="A36" s="80"/>
      <c r="B36" s="80"/>
      <c r="C36" s="80"/>
      <c r="D36" s="80"/>
      <c r="E36" s="80"/>
      <c r="F36" s="80"/>
      <c r="G36" s="80"/>
      <c r="H36" s="80"/>
      <c r="I36" s="80"/>
      <c r="J36" s="80"/>
      <c r="K36" s="80"/>
      <c r="L36" s="80"/>
      <c r="M36" s="80"/>
      <c r="N36" s="80"/>
      <c r="O36" s="80"/>
      <c r="P36" s="80"/>
      <c r="Q36" s="80"/>
      <c r="R36" s="80"/>
      <c r="S36" s="80"/>
      <c r="T36" s="80"/>
      <c r="U36" s="111" t="s">
        <v>142</v>
      </c>
      <c r="V36" s="123" t="s">
        <v>187</v>
      </c>
      <c r="W36" s="163" cm="1" vm="165">
        <f t="array" ref="W36">IFERROR(_FV(W6,"human abundance",TRUE),"")</f>
        <v>23</v>
      </c>
      <c r="X36" s="160" cm="1" vm="166">
        <f t="array" ref="X36">IFERROR(_FV(X6,"human abundance",TRUE),"")</f>
        <v>61</v>
      </c>
      <c r="Y36" s="159" t="str" cm="1">
        <f t="array" ref="Y36">IFERROR(_FV(Y6,"human abundance",TRUE),"")</f>
        <v/>
      </c>
      <c r="Z36" s="159" t="str" cm="1">
        <f t="array" ref="Z36">IFERROR(_FV(Z6,"human abundance",TRUE),"")</f>
        <v/>
      </c>
      <c r="AA36" s="158" t="str" cm="1">
        <f t="array" ref="AA36">IFERROR(_FV(AA6,"human abundance",TRUE),"")</f>
        <v/>
      </c>
      <c r="AB36" s="158" t="str" cm="1">
        <f t="array" ref="AB36">IFERROR(_FV(AB6,"human abundance",TRUE),"")</f>
        <v/>
      </c>
      <c r="AC36" s="158" t="str" cm="1">
        <f t="array" ref="AC36">IFERROR(_FV(AC6,"human abundance",TRUE),"")</f>
        <v/>
      </c>
      <c r="AD36" s="83" t="str" cm="1">
        <f t="array" ref="AD36">IFERROR(_FV(AD6,"human abundance",TRUE),"")</f>
        <v/>
      </c>
      <c r="AE36" s="83" t="str" cm="1">
        <f t="array" ref="AE36">IFERROR(_FV(AE6,"human abundance",TRUE),"")</f>
        <v/>
      </c>
      <c r="AF36" s="83" t="str" cm="1">
        <f t="array" ref="AF36">IFERROR(_FV(AF6,"human abundance",TRUE),"")</f>
        <v/>
      </c>
    </row>
    <row r="37" spans="1:32" s="39" customFormat="1" ht="40.25" customHeight="1" thickTop="1" thickBot="1" x14ac:dyDescent="0.4">
      <c r="A37" s="80"/>
      <c r="B37" s="80"/>
      <c r="C37" s="80"/>
      <c r="D37" s="80"/>
      <c r="E37" s="80"/>
      <c r="F37" s="80"/>
      <c r="G37" s="80"/>
      <c r="H37" s="80"/>
      <c r="I37" s="80"/>
      <c r="J37" s="80"/>
      <c r="K37" s="80"/>
      <c r="L37" s="80"/>
      <c r="M37" s="80"/>
      <c r="N37" s="80"/>
      <c r="O37" s="80"/>
      <c r="P37" s="80"/>
      <c r="Q37" s="80"/>
      <c r="R37" s="80"/>
      <c r="S37" s="80"/>
      <c r="T37" s="80"/>
      <c r="U37" s="82"/>
      <c r="V37" s="84"/>
      <c r="W37" s="139"/>
      <c r="X37" s="139"/>
      <c r="Y37" s="139"/>
      <c r="Z37" s="139"/>
      <c r="AA37" s="139"/>
      <c r="AB37" s="139"/>
      <c r="AC37" s="139"/>
      <c r="AD37" s="83"/>
      <c r="AE37" s="83"/>
      <c r="AF37" s="83"/>
    </row>
    <row r="38" spans="1:32" s="39" customFormat="1" ht="40.25" customHeight="1" thickTop="1" thickBot="1" x14ac:dyDescent="0.4">
      <c r="A38" s="80"/>
      <c r="B38" s="80"/>
      <c r="C38" s="80"/>
      <c r="D38" s="80"/>
      <c r="E38" s="80"/>
      <c r="F38" s="80"/>
      <c r="G38" s="80"/>
      <c r="H38" s="80"/>
      <c r="I38" s="80"/>
      <c r="J38" s="80"/>
      <c r="K38" s="80"/>
      <c r="L38" s="80"/>
      <c r="M38" s="80"/>
      <c r="N38" s="80"/>
      <c r="O38" s="80"/>
      <c r="P38" s="80"/>
      <c r="Q38" s="80"/>
      <c r="R38" s="80"/>
      <c r="S38" s="80"/>
      <c r="T38" s="80"/>
      <c r="U38" s="125"/>
      <c r="V38" s="113" t="s">
        <v>188</v>
      </c>
      <c r="W38" s="110"/>
      <c r="X38" s="110"/>
      <c r="Y38" s="110"/>
      <c r="Z38" s="110"/>
      <c r="AA38" s="110"/>
      <c r="AB38" s="110"/>
      <c r="AC38" s="110"/>
      <c r="AD38" s="83"/>
      <c r="AE38" s="83"/>
      <c r="AF38" s="83"/>
    </row>
    <row r="39" spans="1:32" s="39" customFormat="1" ht="40.25" customHeight="1" thickTop="1" thickBot="1" x14ac:dyDescent="0.4">
      <c r="A39" s="80"/>
      <c r="B39" s="80"/>
      <c r="C39" s="80"/>
      <c r="D39" s="80"/>
      <c r="E39" s="80"/>
      <c r="F39" s="80"/>
      <c r="G39" s="80"/>
      <c r="H39" s="80"/>
      <c r="I39" s="80"/>
      <c r="J39" s="80"/>
      <c r="K39" s="80"/>
      <c r="L39" s="80"/>
      <c r="M39" s="80"/>
      <c r="N39" s="80"/>
      <c r="O39" s="80"/>
      <c r="P39" s="80"/>
      <c r="Q39" s="80"/>
      <c r="R39" s="80"/>
      <c r="S39" s="80"/>
      <c r="T39" s="80"/>
      <c r="U39" s="99"/>
      <c r="V39" s="197" t="s">
        <v>189</v>
      </c>
      <c r="W39" s="99" cm="1" vm="167">
        <f t="array" ref="W39:W41">IFERROR(_FV(W6,"lattice angles",TRUE),"")</f>
        <v>90</v>
      </c>
      <c r="X39" s="99" cm="1" vm="167">
        <f t="array" ref="X39:X41">IFERROR(_FV(X6,"lattice angles",TRUE),"")</f>
        <v>90</v>
      </c>
      <c r="Y39" s="164" t="str" cm="1">
        <f t="array" ref="Y39">IFERROR(_FV(Y6,"lattice angles",TRUE),"")</f>
        <v/>
      </c>
      <c r="Z39" s="164" t="str" cm="1">
        <f t="array" ref="Z39">IFERROR(_FV(Z6,"lattice angles",TRUE),"")</f>
        <v/>
      </c>
      <c r="AA39" s="164" t="str" cm="1">
        <f t="array" ref="AA39">IFERROR(_FV(AA6,"lattice angles",TRUE),"")</f>
        <v/>
      </c>
      <c r="AB39" s="164" t="str" cm="1">
        <f t="array" ref="AB39">IFERROR(_FV(AB6,"lattice angles",TRUE),"")</f>
        <v/>
      </c>
      <c r="AC39" s="164" t="str" cm="1">
        <f t="array" ref="AC39">IFERROR(_FV(AC6,"lattice angles",TRUE),"")</f>
        <v/>
      </c>
      <c r="AD39" s="83" t="str" cm="1">
        <f t="array" ref="AD39">IFERROR(_FV(AD6,"lattice angles",TRUE),"")</f>
        <v/>
      </c>
      <c r="AE39" s="83" t="str" cm="1">
        <f t="array" ref="AE39">IFERROR(_FV(AE6,"lattice angles",TRUE),"")</f>
        <v/>
      </c>
      <c r="AF39" s="83" t="str" cm="1">
        <f t="array" ref="AF39">IFERROR(_FV(AF6,"lattice angles",TRUE),"")</f>
        <v/>
      </c>
    </row>
    <row r="40" spans="1:32" s="39" customFormat="1" ht="40.25" customHeight="1" thickTop="1" thickBot="1" x14ac:dyDescent="0.4">
      <c r="A40" s="80"/>
      <c r="B40" s="80"/>
      <c r="C40" s="80"/>
      <c r="D40" s="80"/>
      <c r="E40" s="80"/>
      <c r="F40" s="80"/>
      <c r="G40" s="80"/>
      <c r="H40" s="80"/>
      <c r="I40" s="80"/>
      <c r="J40" s="80"/>
      <c r="K40" s="80"/>
      <c r="L40" s="80"/>
      <c r="M40" s="80"/>
      <c r="N40" s="80"/>
      <c r="O40" s="80"/>
      <c r="P40" s="80"/>
      <c r="Q40" s="80"/>
      <c r="R40" s="80"/>
      <c r="S40" s="80"/>
      <c r="T40" s="80"/>
      <c r="U40" s="99"/>
      <c r="V40" s="197"/>
      <c r="W40" s="99" vm="167">
        <v>90</v>
      </c>
      <c r="X40" s="99" vm="168">
        <v>132.53</v>
      </c>
      <c r="Y40" s="164"/>
      <c r="Z40" s="164"/>
      <c r="AA40" s="164"/>
      <c r="AB40" s="164"/>
      <c r="AC40" s="164"/>
      <c r="AD40" s="83"/>
      <c r="AE40" s="83"/>
      <c r="AF40" s="83"/>
    </row>
    <row r="41" spans="1:32" s="39" customFormat="1" ht="40.25" customHeight="1" thickTop="1" thickBot="1" x14ac:dyDescent="0.4">
      <c r="A41" s="80"/>
      <c r="B41" s="80"/>
      <c r="C41" s="80"/>
      <c r="D41" s="80"/>
      <c r="E41" s="80"/>
      <c r="F41" s="80"/>
      <c r="G41" s="80"/>
      <c r="H41" s="80"/>
      <c r="I41" s="80"/>
      <c r="J41" s="80"/>
      <c r="K41" s="80"/>
      <c r="L41" s="80"/>
      <c r="M41" s="80"/>
      <c r="N41" s="80"/>
      <c r="O41" s="80"/>
      <c r="P41" s="80"/>
      <c r="Q41" s="80"/>
      <c r="R41" s="80"/>
      <c r="S41" s="80"/>
      <c r="T41" s="80"/>
      <c r="U41" s="112"/>
      <c r="V41" s="197"/>
      <c r="W41" s="114" vm="169">
        <v>120</v>
      </c>
      <c r="X41" s="114" vm="167">
        <v>90</v>
      </c>
      <c r="Y41" s="165"/>
      <c r="Z41" s="165"/>
      <c r="AA41" s="165"/>
      <c r="AB41" s="165"/>
      <c r="AC41" s="165"/>
      <c r="AD41" s="83"/>
      <c r="AE41" s="83"/>
      <c r="AF41" s="83"/>
    </row>
    <row r="42" spans="1:32" s="39" customFormat="1" ht="40.25" customHeight="1" thickTop="1" thickBot="1" x14ac:dyDescent="0.4">
      <c r="A42" s="80"/>
      <c r="B42" s="80"/>
      <c r="C42" s="80"/>
      <c r="D42" s="80"/>
      <c r="E42" s="80"/>
      <c r="F42" s="80"/>
      <c r="G42" s="80"/>
      <c r="H42" s="80"/>
      <c r="I42" s="80"/>
      <c r="J42" s="80"/>
      <c r="K42" s="80"/>
      <c r="L42" s="80"/>
      <c r="M42" s="80"/>
      <c r="N42" s="80"/>
      <c r="O42" s="80"/>
      <c r="P42" s="80"/>
      <c r="Q42" s="80"/>
      <c r="R42" s="80"/>
      <c r="S42" s="80"/>
      <c r="T42" s="80"/>
      <c r="U42" s="99"/>
      <c r="V42" s="197" t="s">
        <v>190</v>
      </c>
      <c r="W42" s="99" cm="1" vm="170">
        <f t="array" ref="W42:W44">IFERROR(_FV(W6,"lattice constants",TRUE),"")</f>
        <v>246.4</v>
      </c>
      <c r="X42" s="99" cm="1" vm="171">
        <f t="array" ref="X42:X44">IFERROR(_FV(X6,"lattice constants",TRUE),"")</f>
        <v>540.29999999999995</v>
      </c>
      <c r="Y42" s="166" t="str" cm="1">
        <f t="array" ref="Y42">IFERROR(_FV(Y6,"lattice constants",TRUE),"")</f>
        <v/>
      </c>
      <c r="Z42" s="166" t="str" cm="1">
        <f t="array" ref="Z42">IFERROR(_FV(Z6,"lattice constants",TRUE),"")</f>
        <v/>
      </c>
      <c r="AA42" s="166" t="str" cm="1">
        <f t="array" ref="AA42">IFERROR(_FV(AA6,"lattice constants",TRUE),"")</f>
        <v/>
      </c>
      <c r="AB42" s="166" t="str" cm="1">
        <f t="array" ref="AB42">IFERROR(_FV(AB6,"lattice constants",TRUE),"")</f>
        <v/>
      </c>
      <c r="AC42" s="166" t="str" cm="1">
        <f t="array" ref="AC42">IFERROR(_FV(AC6,"lattice constants",TRUE),"")</f>
        <v/>
      </c>
      <c r="AD42" s="83" t="str" cm="1">
        <f t="array" ref="AD42">IFERROR(_FV(AD6,"lattice constants",TRUE),"")</f>
        <v/>
      </c>
      <c r="AE42" s="83" t="str" cm="1">
        <f t="array" ref="AE42">IFERROR(_FV(AE6,"lattice constants",TRUE),"")</f>
        <v/>
      </c>
      <c r="AF42" s="83" t="str" cm="1">
        <f t="array" ref="AF42">IFERROR(_FV(AF6,"lattice constants",TRUE),"")</f>
        <v/>
      </c>
    </row>
    <row r="43" spans="1:32" s="39" customFormat="1" ht="40.25" customHeight="1" thickTop="1" thickBot="1" x14ac:dyDescent="0.4">
      <c r="A43" s="80"/>
      <c r="B43" s="80"/>
      <c r="C43" s="80"/>
      <c r="D43" s="80"/>
      <c r="E43" s="80"/>
      <c r="F43" s="80"/>
      <c r="G43" s="80"/>
      <c r="H43" s="80"/>
      <c r="I43" s="80"/>
      <c r="J43" s="80"/>
      <c r="K43" s="80"/>
      <c r="L43" s="80"/>
      <c r="M43" s="80"/>
      <c r="N43" s="80"/>
      <c r="O43" s="80"/>
      <c r="P43" s="80"/>
      <c r="Q43" s="80"/>
      <c r="R43" s="80"/>
      <c r="S43" s="80"/>
      <c r="T43" s="80"/>
      <c r="U43" s="99"/>
      <c r="V43" s="197"/>
      <c r="W43" s="99" vm="170">
        <v>246.4</v>
      </c>
      <c r="X43" s="99" vm="172">
        <v>342.9</v>
      </c>
      <c r="Y43" s="166"/>
      <c r="Z43" s="166"/>
      <c r="AA43" s="166"/>
      <c r="AB43" s="166"/>
      <c r="AC43" s="166"/>
      <c r="AD43" s="83"/>
      <c r="AE43" s="83"/>
      <c r="AF43" s="83"/>
    </row>
    <row r="44" spans="1:32" s="39" customFormat="1" ht="40.25" customHeight="1" thickTop="1" thickBot="1" x14ac:dyDescent="0.4">
      <c r="A44" s="80"/>
      <c r="B44" s="80"/>
      <c r="C44" s="80"/>
      <c r="D44" s="80"/>
      <c r="E44" s="80"/>
      <c r="F44" s="80"/>
      <c r="G44" s="80"/>
      <c r="H44" s="80"/>
      <c r="I44" s="80"/>
      <c r="J44" s="80"/>
      <c r="K44" s="80"/>
      <c r="L44" s="80"/>
      <c r="M44" s="80"/>
      <c r="N44" s="80"/>
      <c r="O44" s="80"/>
      <c r="P44" s="80"/>
      <c r="Q44" s="80"/>
      <c r="R44" s="80"/>
      <c r="S44" s="80"/>
      <c r="T44" s="80"/>
      <c r="U44" s="114"/>
      <c r="V44" s="197"/>
      <c r="W44" s="114" vm="173">
        <v>671.1</v>
      </c>
      <c r="X44" s="114" vm="174">
        <v>508.6</v>
      </c>
      <c r="Y44" s="167"/>
      <c r="Z44" s="167"/>
      <c r="AA44" s="167"/>
      <c r="AB44" s="167"/>
      <c r="AC44" s="167"/>
      <c r="AD44" s="83"/>
      <c r="AE44" s="83"/>
      <c r="AF44" s="83"/>
    </row>
    <row r="45" spans="1:32" s="39" customFormat="1" ht="40.25" customHeight="1" thickTop="1" thickBot="1" x14ac:dyDescent="0.4">
      <c r="A45" s="80"/>
      <c r="B45" s="80"/>
      <c r="C45" s="80"/>
      <c r="D45" s="80"/>
      <c r="E45" s="80"/>
      <c r="F45" s="80"/>
      <c r="G45" s="80"/>
      <c r="H45" s="80"/>
      <c r="I45" s="80"/>
      <c r="J45" s="80"/>
      <c r="K45" s="80"/>
      <c r="L45" s="80"/>
      <c r="M45" s="80"/>
      <c r="N45" s="80"/>
      <c r="O45" s="80"/>
      <c r="P45" s="80"/>
      <c r="Q45" s="80"/>
      <c r="R45" s="80"/>
      <c r="S45" s="80"/>
      <c r="T45" s="80"/>
      <c r="U45" s="98"/>
      <c r="V45" s="123" t="s">
        <v>191</v>
      </c>
      <c r="W45" s="140" cm="1" vm="175">
        <f t="array" ref="W45">IFERROR(_FV(W6,"IUCr space group number",TRUE),"")</f>
        <v>194</v>
      </c>
      <c r="X45" s="140" cm="1" vm="176">
        <f t="array" ref="X45">IFERROR(_FV(X6,"IUCr space group number",TRUE),"")</f>
        <v>12</v>
      </c>
      <c r="Y45" s="155" t="str" cm="1">
        <f t="array" ref="Y45">IFERROR(_FV(Y6,"IUCr space group number",TRUE),"")</f>
        <v/>
      </c>
      <c r="Z45" s="155" t="str" cm="1">
        <f t="array" ref="Z45">IFERROR(_FV(Z6,"IUCr space group number",TRUE),"")</f>
        <v/>
      </c>
      <c r="AA45" s="155" t="str" cm="1">
        <f t="array" ref="AA45">IFERROR(_FV(AA6,"IUCr space group number",TRUE),"")</f>
        <v/>
      </c>
      <c r="AB45" s="155" t="str" cm="1">
        <f t="array" ref="AB45">IFERROR(_FV(AB6,"IUCr space group number",TRUE),"")</f>
        <v/>
      </c>
      <c r="AC45" s="155" t="str" cm="1">
        <f t="array" ref="AC45">IFERROR(_FV(AC6,"IUCr space group number",TRUE),"")</f>
        <v/>
      </c>
      <c r="AD45" s="88" t="str" cm="1">
        <f t="array" ref="AD45">IFERROR(_FV(AD6,"IUCr space group number",TRUE),"")</f>
        <v/>
      </c>
      <c r="AE45" s="88" t="str" cm="1">
        <f t="array" ref="AE45">IFERROR(_FV(AE6,"IUCr space group number",TRUE),"")</f>
        <v/>
      </c>
      <c r="AF45" s="88" t="str" cm="1">
        <f t="array" ref="AF45">IFERROR(_FV(AF6,"IUCr space group number",TRUE),"")</f>
        <v/>
      </c>
    </row>
    <row r="46" spans="1:32" s="39" customFormat="1" ht="40.25" customHeight="1" thickTop="1" thickBot="1" x14ac:dyDescent="0.4">
      <c r="A46" s="80"/>
      <c r="B46" s="80"/>
      <c r="C46" s="80"/>
      <c r="D46" s="80"/>
      <c r="E46" s="80"/>
      <c r="F46" s="80"/>
      <c r="G46" s="80"/>
      <c r="H46" s="80"/>
      <c r="I46" s="80"/>
      <c r="J46" s="80"/>
      <c r="K46" s="80"/>
      <c r="L46" s="80"/>
      <c r="M46" s="80"/>
      <c r="N46" s="80"/>
      <c r="O46" s="80"/>
      <c r="P46" s="80"/>
      <c r="Q46" s="80"/>
      <c r="R46" s="80"/>
      <c r="S46" s="80"/>
      <c r="T46" s="80"/>
      <c r="U46" s="82"/>
      <c r="V46" s="84"/>
      <c r="W46" s="139"/>
      <c r="X46" s="139"/>
      <c r="Y46" s="139"/>
      <c r="Z46" s="139"/>
      <c r="AA46" s="139"/>
      <c r="AB46" s="139"/>
      <c r="AC46" s="139"/>
      <c r="AD46" s="83"/>
      <c r="AE46" s="83"/>
      <c r="AF46" s="83"/>
    </row>
    <row r="47" spans="1:32" s="39" customFormat="1" ht="40.25" customHeight="1" thickTop="1" thickBot="1" x14ac:dyDescent="0.4">
      <c r="A47" s="80"/>
      <c r="B47" s="80"/>
      <c r="C47" s="80"/>
      <c r="D47" s="80"/>
      <c r="E47" s="80"/>
      <c r="F47" s="80"/>
      <c r="G47" s="80"/>
      <c r="H47" s="80"/>
      <c r="I47" s="80"/>
      <c r="J47" s="80"/>
      <c r="K47" s="80"/>
      <c r="L47" s="80"/>
      <c r="M47" s="80"/>
      <c r="N47" s="80"/>
      <c r="O47" s="80"/>
      <c r="P47" s="80"/>
      <c r="Q47" s="80"/>
      <c r="R47" s="80"/>
      <c r="S47" s="80"/>
      <c r="T47" s="80"/>
      <c r="U47" s="110"/>
      <c r="V47" s="125" t="s">
        <v>211</v>
      </c>
      <c r="W47" s="110"/>
      <c r="X47" s="110"/>
      <c r="Y47" s="110"/>
      <c r="Z47" s="110"/>
      <c r="AA47" s="110"/>
      <c r="AB47" s="110"/>
      <c r="AC47" s="110"/>
      <c r="AD47" s="83"/>
      <c r="AE47" s="83"/>
      <c r="AF47" s="83"/>
    </row>
    <row r="48" spans="1:32" s="39" customFormat="1" ht="40.25" customHeight="1" thickTop="1" thickBot="1" x14ac:dyDescent="0.4">
      <c r="A48" s="80"/>
      <c r="B48" s="80"/>
      <c r="C48" s="80"/>
      <c r="D48" s="80"/>
      <c r="E48" s="80"/>
      <c r="F48" s="80"/>
      <c r="G48" s="80"/>
      <c r="H48" s="80"/>
      <c r="I48" s="80"/>
      <c r="J48" s="80"/>
      <c r="K48" s="80"/>
      <c r="L48" s="80"/>
      <c r="M48" s="80"/>
      <c r="N48" s="80"/>
      <c r="O48" s="80"/>
      <c r="P48" s="80"/>
      <c r="Q48" s="80"/>
      <c r="R48" s="80"/>
      <c r="S48" s="80"/>
      <c r="T48" s="80"/>
      <c r="U48" s="98"/>
      <c r="V48" s="123" t="s">
        <v>192</v>
      </c>
      <c r="W48" s="141" cm="1" vm="177">
        <f t="array" ref="W48">IFERROR(_FV(W6,"volume magnetic susceptibility",TRUE),"")</f>
        <v>-1.4000000000000015E-5</v>
      </c>
      <c r="X48" s="141" cm="1" vm="178">
        <f t="array" ref="X48">IFERROR(_FV(X6,"volume magnetic susceptibility",TRUE),"")</f>
        <v>1.9077200000000001E-6</v>
      </c>
      <c r="Y48" s="168" t="str" cm="1">
        <f t="array" ref="Y48">IFERROR(_FV(Y6,"volume magnetic susceptibility",TRUE),"")</f>
        <v/>
      </c>
      <c r="Z48" s="168" t="str" cm="1">
        <f t="array" ref="Z48">IFERROR(_FV(Z6,"volume magnetic susceptibility",TRUE),"")</f>
        <v/>
      </c>
      <c r="AA48" s="168" t="str" cm="1">
        <f t="array" ref="AA48">IFERROR(_FV(AA6,"volume magnetic susceptibility",TRUE),"")</f>
        <v/>
      </c>
      <c r="AB48" s="168" t="str" cm="1">
        <f t="array" ref="AB48">IFERROR(_FV(AB6,"volume magnetic susceptibility",TRUE),"")</f>
        <v/>
      </c>
      <c r="AC48" s="168" t="str" cm="1">
        <f t="array" ref="AC48">IFERROR(_FV(AC6,"volume magnetic susceptibility",TRUE),"")</f>
        <v/>
      </c>
      <c r="AD48" s="142" t="str" cm="1">
        <f t="array" ref="AD48">IFERROR(_FV(AD6,"volume magnetic susceptibility",TRUE),"")</f>
        <v/>
      </c>
      <c r="AE48" s="142" t="str" cm="1">
        <f t="array" ref="AE48">IFERROR(_FV(AE6,"volume magnetic susceptibility",TRUE),"")</f>
        <v/>
      </c>
      <c r="AF48" s="142" t="str" cm="1">
        <f t="array" ref="AF48">IFERROR(_FV(AF6,"volume magnetic susceptibility",TRUE),"")</f>
        <v/>
      </c>
    </row>
    <row r="49" spans="1:33" s="39" customFormat="1" ht="40.25" customHeight="1" thickTop="1" thickBot="1" x14ac:dyDescent="0.4">
      <c r="A49" s="80"/>
      <c r="B49" s="80"/>
      <c r="C49" s="80"/>
      <c r="D49" s="80"/>
      <c r="E49" s="80"/>
      <c r="F49" s="80"/>
      <c r="G49" s="80"/>
      <c r="H49" s="80"/>
      <c r="I49" s="80"/>
      <c r="J49" s="80"/>
      <c r="K49" s="80"/>
      <c r="L49" s="80"/>
      <c r="M49" s="80"/>
      <c r="N49" s="80"/>
      <c r="O49" s="80"/>
      <c r="P49" s="80"/>
      <c r="Q49" s="80"/>
      <c r="R49" s="80"/>
      <c r="S49" s="80"/>
      <c r="T49" s="80"/>
      <c r="U49" s="98"/>
      <c r="V49" s="123" t="s">
        <v>193</v>
      </c>
      <c r="W49" s="143" cm="1" vm="179">
        <f t="array" ref="W49">IFERROR(_FV(W6,"mass magnetic susceptibility",TRUE),"")</f>
        <v>-6.2000000000000001E-9</v>
      </c>
      <c r="X49" s="143" cm="1" vm="180">
        <f t="array" ref="X49">IFERROR(_FV(X6,"mass magnetic susceptibility",TRUE),"")</f>
        <v>1.3349999999999999E-6</v>
      </c>
      <c r="Y49" s="169" t="str" cm="1">
        <f t="array" ref="Y49">IFERROR(_FV(Y6,"mass magnetic susceptibility",TRUE),"")</f>
        <v/>
      </c>
      <c r="Z49" s="169" t="str" cm="1">
        <f t="array" ref="Z49">IFERROR(_FV(Z6,"mass magnetic susceptibility",TRUE),"")</f>
        <v/>
      </c>
      <c r="AA49" s="169" t="str" cm="1">
        <f t="array" ref="AA49">IFERROR(_FV(AA6,"mass magnetic susceptibility",TRUE),"")</f>
        <v/>
      </c>
      <c r="AB49" s="169" t="str" cm="1">
        <f t="array" ref="AB49">IFERROR(_FV(AB6,"mass magnetic susceptibility",TRUE),"")</f>
        <v/>
      </c>
      <c r="AC49" s="169" t="str" cm="1">
        <f t="array" ref="AC49">IFERROR(_FV(AC6,"mass magnetic susceptibility",TRUE),"")</f>
        <v/>
      </c>
      <c r="AD49" s="144" t="str" cm="1">
        <f t="array" ref="AD49">IFERROR(_FV(AD6,"mass magnetic susceptibility",TRUE),"")</f>
        <v/>
      </c>
      <c r="AE49" s="144" t="str" cm="1">
        <f t="array" ref="AE49">IFERROR(_FV(AE6,"mass magnetic susceptibility",TRUE),"")</f>
        <v/>
      </c>
      <c r="AF49" s="144" t="str" cm="1">
        <f t="array" ref="AF49">IFERROR(_FV(AF6,"mass magnetic susceptibility",TRUE),"")</f>
        <v/>
      </c>
    </row>
    <row r="50" spans="1:33" s="39" customFormat="1" ht="40.25" customHeight="1" thickTop="1" thickBot="1" x14ac:dyDescent="0.4">
      <c r="A50" s="80"/>
      <c r="B50" s="80"/>
      <c r="C50" s="80"/>
      <c r="D50" s="80"/>
      <c r="E50" s="80"/>
      <c r="F50" s="80"/>
      <c r="G50" s="80"/>
      <c r="H50" s="80"/>
      <c r="I50" s="80"/>
      <c r="J50" s="80"/>
      <c r="K50" s="80"/>
      <c r="L50" s="80"/>
      <c r="M50" s="80"/>
      <c r="N50" s="80"/>
      <c r="O50" s="80"/>
      <c r="P50" s="80"/>
      <c r="Q50" s="80"/>
      <c r="R50" s="80"/>
      <c r="S50" s="80"/>
      <c r="T50" s="80"/>
      <c r="U50" s="98"/>
      <c r="V50" s="123" t="s">
        <v>194</v>
      </c>
      <c r="W50" s="145" cm="1" vm="181">
        <f t="array" ref="W50">IFERROR(_FV(W6,"molar magnetic susceptibility",TRUE),"")</f>
        <v>-7.4500000000000001E-11</v>
      </c>
      <c r="X50" s="145" cm="1" vm="182">
        <f t="array" ref="X50">IFERROR(_FV(X6,"molar magnetic susceptibility",TRUE),"")</f>
        <v>4.2718400000000001E-8</v>
      </c>
      <c r="Y50" s="170" t="str" cm="1">
        <f t="array" ref="Y50">IFERROR(_FV(Y6,"molar magnetic susceptibility",TRUE),"")</f>
        <v/>
      </c>
      <c r="Z50" s="170" t="str" cm="1">
        <f t="array" ref="Z50">IFERROR(_FV(Z6,"molar magnetic susceptibility",TRUE),"")</f>
        <v/>
      </c>
      <c r="AA50" s="170" t="str" cm="1">
        <f t="array" ref="AA50">IFERROR(_FV(AA6,"molar magnetic susceptibility",TRUE),"")</f>
        <v/>
      </c>
      <c r="AB50" s="170" t="str" cm="1">
        <f t="array" ref="AB50">IFERROR(_FV(AB6,"molar magnetic susceptibility",TRUE),"")</f>
        <v/>
      </c>
      <c r="AC50" s="170" t="str" cm="1">
        <f t="array" ref="AC50">IFERROR(_FV(AC6,"molar magnetic susceptibility",TRUE),"")</f>
        <v/>
      </c>
      <c r="AD50" s="146" t="str" cm="1">
        <f t="array" ref="AD50">IFERROR(_FV(AD6,"molar magnetic susceptibility",TRUE),"")</f>
        <v/>
      </c>
      <c r="AE50" s="146" t="str" cm="1">
        <f t="array" ref="AE50">IFERROR(_FV(AE6,"molar magnetic susceptibility",TRUE),"")</f>
        <v/>
      </c>
      <c r="AF50" s="146" t="str" cm="1">
        <f t="array" ref="AF50">IFERROR(_FV(AF6,"molar magnetic susceptibility",TRUE),"")</f>
        <v/>
      </c>
    </row>
    <row r="51" spans="1:33" s="39" customFormat="1" ht="40.25" customHeight="1" thickTop="1" thickBot="1" x14ac:dyDescent="0.4">
      <c r="A51" s="80"/>
      <c r="B51" s="80"/>
      <c r="C51" s="80"/>
      <c r="D51" s="80"/>
      <c r="E51" s="80"/>
      <c r="F51" s="80"/>
      <c r="G51" s="80"/>
      <c r="H51" s="80"/>
      <c r="I51" s="80"/>
      <c r="J51" s="80"/>
      <c r="K51" s="80"/>
      <c r="L51" s="80"/>
      <c r="M51" s="80"/>
      <c r="N51" s="80"/>
      <c r="O51" s="80"/>
      <c r="P51" s="80"/>
      <c r="Q51" s="80"/>
      <c r="R51" s="80"/>
      <c r="S51" s="80"/>
      <c r="T51" s="80"/>
      <c r="U51" s="82"/>
      <c r="V51" s="84"/>
      <c r="W51" s="139"/>
      <c r="X51" s="139"/>
      <c r="Y51" s="139"/>
      <c r="Z51" s="139"/>
      <c r="AA51" s="139"/>
      <c r="AB51" s="139"/>
      <c r="AC51" s="139"/>
      <c r="AD51" s="83"/>
      <c r="AE51" s="83"/>
      <c r="AF51" s="83"/>
    </row>
    <row r="52" spans="1:33" s="39" customFormat="1" ht="40.25" customHeight="1" thickTop="1" thickBot="1" x14ac:dyDescent="0.4">
      <c r="A52" s="80"/>
      <c r="B52" s="80"/>
      <c r="C52" s="80"/>
      <c r="D52" s="80"/>
      <c r="E52" s="80"/>
      <c r="F52" s="80"/>
      <c r="G52" s="80"/>
      <c r="H52" s="80"/>
      <c r="I52" s="80"/>
      <c r="J52" s="80"/>
      <c r="K52" s="80"/>
      <c r="L52" s="80"/>
      <c r="M52" s="80"/>
      <c r="N52" s="80"/>
      <c r="O52" s="80"/>
      <c r="P52" s="80"/>
      <c r="Q52" s="80"/>
      <c r="R52" s="80"/>
      <c r="S52" s="80"/>
      <c r="T52" s="80"/>
      <c r="U52" s="110"/>
      <c r="V52" s="125" t="s">
        <v>195</v>
      </c>
      <c r="W52" s="110"/>
      <c r="X52" s="110"/>
      <c r="Y52" s="110"/>
      <c r="Z52" s="110"/>
      <c r="AA52" s="110"/>
      <c r="AB52" s="110"/>
      <c r="AC52" s="110"/>
      <c r="AD52" s="83"/>
      <c r="AE52" s="83"/>
      <c r="AF52" s="83"/>
    </row>
    <row r="53" spans="1:33" s="39" customFormat="1" ht="40.25" customHeight="1" thickTop="1" thickBot="1" x14ac:dyDescent="0.4">
      <c r="A53" s="80"/>
      <c r="B53" s="80"/>
      <c r="C53" s="80"/>
      <c r="D53" s="80"/>
      <c r="E53" s="80"/>
      <c r="F53" s="80"/>
      <c r="G53" s="80"/>
      <c r="H53" s="80"/>
      <c r="I53" s="80"/>
      <c r="J53" s="80"/>
      <c r="K53" s="80"/>
      <c r="L53" s="80"/>
      <c r="M53" s="80"/>
      <c r="N53" s="80"/>
      <c r="O53" s="80"/>
      <c r="P53" s="80"/>
      <c r="Q53" s="80"/>
      <c r="R53" s="80"/>
      <c r="S53" s="80"/>
      <c r="T53" s="80"/>
      <c r="U53" s="98"/>
      <c r="V53" s="123" t="s">
        <v>150</v>
      </c>
      <c r="W53" s="98" t="str" cm="1">
        <f t="array" ref="W53">IFERROR(_FV(W$6,"discovery year",TRUE),"")</f>
        <v>-3750</v>
      </c>
      <c r="X53" s="98" t="str" cm="1">
        <f t="array" ref="X53">IFERROR(_FV(X$6,"discovery year",TRUE),"")</f>
        <v>1774</v>
      </c>
      <c r="Y53" s="98" t="str" cm="1">
        <f t="array" ref="Y53">IFERROR(_FV(Y$6,"discovery year",TRUE),"")</f>
        <v/>
      </c>
      <c r="Z53" s="98" t="str" cm="1">
        <f t="array" ref="Z53">IFERROR(_FV(Z$6,"discovery year",TRUE),"")</f>
        <v/>
      </c>
      <c r="AA53" s="98" t="str" cm="1">
        <f t="array" ref="AA53">IFERROR(_FV(AA$6,"discovery year",TRUE),"")</f>
        <v/>
      </c>
      <c r="AB53" s="98" t="str" cm="1">
        <f t="array" ref="AB53">IFERROR(_FV(AB$6,"discovery year",TRUE),"")</f>
        <v/>
      </c>
      <c r="AC53" s="98" t="str" cm="1">
        <f t="array" ref="AC53">IFERROR(_FV(AC$6,"discovery year",TRUE),"")</f>
        <v/>
      </c>
      <c r="AD53" s="83" t="str" cm="1">
        <f t="array" ref="AD53">IFERROR(_FV(AD$6,"discovery year",TRUE),"")</f>
        <v/>
      </c>
      <c r="AE53" s="83" t="str" cm="1">
        <f t="array" ref="AE53">IFERROR(_FV(AE$6,"discovery year",TRUE),"")</f>
        <v/>
      </c>
      <c r="AF53" s="83" t="str" cm="1">
        <f t="array" ref="AF53">IFERROR(_FV(AF$6,"discovery year",TRUE),"")</f>
        <v/>
      </c>
    </row>
    <row r="54" spans="1:33" s="39" customFormat="1" ht="40.25" customHeight="1" thickTop="1" thickBot="1" x14ac:dyDescent="0.4">
      <c r="A54" s="80"/>
      <c r="B54" s="80"/>
      <c r="C54" s="80"/>
      <c r="D54" s="80"/>
      <c r="E54" s="80"/>
      <c r="F54" s="80"/>
      <c r="G54" s="80"/>
      <c r="H54" s="80"/>
      <c r="I54" s="80"/>
      <c r="J54" s="80"/>
      <c r="K54" s="80"/>
      <c r="L54" s="80"/>
      <c r="M54" s="80"/>
      <c r="N54" s="80"/>
      <c r="O54" s="80"/>
      <c r="P54" s="80"/>
      <c r="Q54" s="80"/>
      <c r="R54" s="80"/>
      <c r="S54" s="80"/>
      <c r="T54" s="80"/>
      <c r="U54" s="98"/>
      <c r="V54" s="123" t="s">
        <v>196</v>
      </c>
      <c r="W54" s="98" t="str" cm="1">
        <f t="array" ref="W54">IFERROR(_FV(_FV(W6,"discovery country",TRUE),"name"),"")</f>
        <v/>
      </c>
      <c r="X54" s="98" t="str" cm="1">
        <f t="array" ref="X54">IFERROR(_FV(_FV(X6,"discovery country",TRUE),"name"),"")</f>
        <v>United Kingdom</v>
      </c>
      <c r="Y54" s="98" t="str" cm="1">
        <f t="array" ref="Y54">IFERROR(_FV(_FV(Y6,"discovery country",TRUE),"name"),"")</f>
        <v/>
      </c>
      <c r="Z54" s="98" t="str" cm="1">
        <f t="array" ref="Z54">IFERROR(_FV(_FV(Z6,"discovery country",TRUE),"name"),"")</f>
        <v/>
      </c>
      <c r="AA54" s="98" t="str" cm="1">
        <f t="array" ref="AA54">IFERROR(_FV(_FV(AA6,"discovery country",TRUE),"name"),"")</f>
        <v/>
      </c>
      <c r="AB54" s="98" t="str" cm="1">
        <f t="array" ref="AB54">IFERROR(_FV(_FV(AB6,"discovery country",TRUE),"name"),"")</f>
        <v/>
      </c>
      <c r="AC54" s="98" t="str" cm="1">
        <f t="array" ref="AC54">IFERROR(_FV(_FV(AC6,"discovery country",TRUE),"name"),"")</f>
        <v/>
      </c>
      <c r="AD54" s="83" t="str" cm="1">
        <f t="array" ref="AD54">IFERROR(_FV(_FV(AD6,"discovery country",TRUE),"name"),"")</f>
        <v/>
      </c>
      <c r="AE54" s="83" t="str" cm="1">
        <f t="array" ref="AE54">IFERROR(_FV(_FV(AE6,"discovery country",TRUE),"name"),"")</f>
        <v/>
      </c>
      <c r="AF54" s="83" t="str" cm="1">
        <f t="array" ref="AF54">IFERROR(_FV(_FV(AF6,"discovery country",TRUE),"name"),"")</f>
        <v/>
      </c>
    </row>
    <row r="55" spans="1:33" s="39" customFormat="1" ht="40.25" customHeight="1" thickTop="1" thickBot="1" x14ac:dyDescent="0.4">
      <c r="A55" s="80"/>
      <c r="B55" s="80"/>
      <c r="C55" s="80"/>
      <c r="D55" s="80"/>
      <c r="E55" s="80"/>
      <c r="F55" s="80"/>
      <c r="G55" s="80"/>
      <c r="H55" s="80"/>
      <c r="I55" s="80"/>
      <c r="J55" s="80"/>
      <c r="K55" s="80"/>
      <c r="L55" s="80"/>
      <c r="M55" s="80"/>
      <c r="N55" s="80"/>
      <c r="O55" s="80"/>
      <c r="P55" s="80"/>
      <c r="Q55" s="80"/>
      <c r="R55" s="80"/>
      <c r="S55" s="80"/>
      <c r="T55" s="80"/>
      <c r="U55" s="98"/>
      <c r="V55" s="123" t="s">
        <v>197</v>
      </c>
      <c r="W55" s="98" t="str" cm="1">
        <f t="array" ref="W55">IFERROR(_FV(_FV(W6,"discoverers"),"full name",TRUE),"")</f>
        <v/>
      </c>
      <c r="X55" s="171" t="str" cm="1">
        <f t="array" ref="X55">IFERROR(_FV(_FV(X6,"discoverers"),"full name",TRUE),"")</f>
        <v>Joseph Priestley</v>
      </c>
      <c r="Y55" s="171" t="str" cm="1">
        <f t="array" ref="Y55">IFERROR(_FV(_FV(Y6,"discoverers"),"full name",TRUE),"")</f>
        <v/>
      </c>
      <c r="Z55" s="171" t="str" cm="1">
        <f t="array" ref="Z55">IFERROR(_FV(_FV(Z6,"discoverers"),"full name",TRUE),"")</f>
        <v/>
      </c>
      <c r="AA55" s="171" t="str" cm="1">
        <f t="array" ref="AA55">IFERROR(_FV(_FV(AA6,"discoverers"),"full name",TRUE),"")</f>
        <v/>
      </c>
      <c r="AB55" s="171" t="str" cm="1">
        <f t="array" ref="AB55">IFERROR(_FV(_FV(AB6,"discoverers"),"full name",TRUE),"")</f>
        <v/>
      </c>
      <c r="AC55" s="171" t="str" cm="1">
        <f t="array" ref="AC55">IFERROR(_FV(_FV(AC6,"discoverers"),"full name",TRUE),"")</f>
        <v/>
      </c>
      <c r="AD55" s="83" t="str" cm="1">
        <f t="array" ref="AD55">IFERROR(_FV(_FV(AD6,"discoverers"),"full name",TRUE),"")</f>
        <v/>
      </c>
      <c r="AE55" s="83" t="str" cm="1">
        <f t="array" ref="AE55">IFERROR(_FV(_FV(AE6,"discoverers"),"full name",TRUE),"")</f>
        <v/>
      </c>
      <c r="AF55" s="83" t="str" cm="1">
        <f t="array" ref="AF55">IFERROR(_FV(_FV(AF6,"discoverers"),"full name",TRUE),"")</f>
        <v/>
      </c>
    </row>
    <row r="56" spans="1:33" s="39" customFormat="1" ht="40.25" customHeight="1" thickTop="1" thickBot="1" x14ac:dyDescent="0.4">
      <c r="A56" s="80"/>
      <c r="B56" s="80"/>
      <c r="C56" s="80"/>
      <c r="D56" s="80"/>
      <c r="E56" s="80"/>
      <c r="F56" s="80"/>
      <c r="G56" s="80"/>
      <c r="H56" s="80"/>
      <c r="I56" s="80"/>
      <c r="J56" s="80"/>
      <c r="K56" s="80"/>
      <c r="L56" s="80"/>
      <c r="M56" s="80"/>
      <c r="N56" s="80"/>
      <c r="O56" s="80"/>
      <c r="P56" s="80"/>
      <c r="Q56" s="80"/>
      <c r="R56" s="80"/>
      <c r="S56" s="80"/>
      <c r="T56" s="80"/>
      <c r="U56" s="82"/>
      <c r="V56" s="84"/>
      <c r="W56" s="147"/>
      <c r="X56" s="171"/>
      <c r="Y56" s="171"/>
      <c r="Z56" s="171"/>
      <c r="AA56" s="171"/>
      <c r="AB56" s="171"/>
      <c r="AC56" s="171"/>
      <c r="AD56" s="83"/>
      <c r="AE56" s="83"/>
      <c r="AF56" s="83"/>
    </row>
    <row r="57" spans="1:33" ht="18.7" customHeight="1" thickTop="1" thickBot="1" x14ac:dyDescent="0.3">
      <c r="U57" s="82"/>
      <c r="V57" s="84"/>
      <c r="W57" s="89"/>
      <c r="X57" s="89"/>
      <c r="Y57" s="89"/>
      <c r="Z57" s="89"/>
      <c r="AA57" s="89"/>
      <c r="AB57" s="89"/>
      <c r="AC57" s="89"/>
      <c r="AD57" s="89"/>
      <c r="AE57" s="89"/>
      <c r="AF57" s="89"/>
      <c r="AG57" s="90"/>
    </row>
    <row r="58" spans="1:33" ht="18.7" customHeight="1" thickTop="1" thickBot="1" x14ac:dyDescent="0.3">
      <c r="U58" s="82"/>
      <c r="V58" s="84"/>
      <c r="W58" s="89"/>
      <c r="X58" s="89"/>
      <c r="Y58" s="89"/>
      <c r="Z58" s="89"/>
      <c r="AA58" s="89"/>
      <c r="AB58" s="89"/>
      <c r="AC58" s="89"/>
      <c r="AD58" s="89"/>
      <c r="AE58" s="89"/>
      <c r="AF58" s="89"/>
      <c r="AG58" s="90"/>
    </row>
    <row r="59" spans="1:33" ht="18.7" customHeight="1" thickTop="1" thickBot="1" x14ac:dyDescent="0.3">
      <c r="U59" s="82"/>
      <c r="V59" s="84"/>
      <c r="W59" s="89"/>
      <c r="X59" s="89"/>
      <c r="Y59" s="89"/>
      <c r="Z59" s="89"/>
      <c r="AA59" s="89"/>
      <c r="AB59" s="89"/>
      <c r="AC59" s="89"/>
      <c r="AD59" s="89"/>
      <c r="AE59" s="89"/>
      <c r="AF59" s="89"/>
      <c r="AG59" s="90"/>
    </row>
    <row r="60" spans="1:33" ht="18.7" customHeight="1" thickTop="1" thickBot="1" x14ac:dyDescent="0.3">
      <c r="U60" s="82"/>
      <c r="V60" s="84"/>
      <c r="W60" s="89"/>
      <c r="X60" s="89"/>
      <c r="Y60" s="89"/>
      <c r="Z60" s="89"/>
      <c r="AA60" s="89"/>
      <c r="AB60" s="89"/>
      <c r="AC60" s="89"/>
      <c r="AD60" s="89"/>
      <c r="AE60" s="89"/>
      <c r="AF60" s="89"/>
      <c r="AG60" s="90"/>
    </row>
    <row r="61" spans="1:33" ht="18.7" customHeight="1" thickTop="1" thickBot="1" x14ac:dyDescent="0.3">
      <c r="U61" s="82"/>
      <c r="V61" s="84"/>
      <c r="W61" s="89"/>
      <c r="X61" s="89"/>
      <c r="Y61" s="89"/>
      <c r="Z61" s="89"/>
      <c r="AA61" s="89"/>
      <c r="AB61" s="89"/>
      <c r="AC61" s="89"/>
      <c r="AD61" s="89"/>
      <c r="AE61" s="89"/>
      <c r="AF61" s="89"/>
      <c r="AG61" s="90"/>
    </row>
    <row r="62" spans="1:33" ht="18.7" customHeight="1" thickTop="1" thickBot="1" x14ac:dyDescent="0.3">
      <c r="U62" s="82"/>
      <c r="V62" s="84"/>
      <c r="W62" s="89"/>
      <c r="X62" s="89"/>
      <c r="Y62" s="89"/>
      <c r="Z62" s="89"/>
      <c r="AA62" s="89"/>
      <c r="AB62" s="89"/>
      <c r="AC62" s="89"/>
      <c r="AD62" s="89"/>
      <c r="AE62" s="89"/>
      <c r="AF62" s="89"/>
      <c r="AG62" s="90"/>
    </row>
    <row r="63" spans="1:33" ht="18.7" customHeight="1" thickTop="1" x14ac:dyDescent="0.25">
      <c r="U63" s="82"/>
      <c r="V63" s="84"/>
      <c r="W63" s="91"/>
      <c r="X63" s="91"/>
      <c r="Y63" s="91"/>
      <c r="Z63" s="91"/>
      <c r="AA63" s="91"/>
      <c r="AB63" s="91"/>
      <c r="AC63" s="91"/>
      <c r="AD63" s="91"/>
      <c r="AE63" s="91"/>
      <c r="AF63" s="91"/>
      <c r="AG63" s="90"/>
    </row>
    <row r="64" spans="1:33" ht="18.7" customHeight="1" x14ac:dyDescent="0.25">
      <c r="U64" s="82"/>
      <c r="V64" s="84"/>
      <c r="W64" s="91"/>
      <c r="X64" s="91"/>
      <c r="Y64" s="91"/>
      <c r="Z64" s="91"/>
      <c r="AA64" s="91"/>
      <c r="AB64" s="91"/>
      <c r="AC64" s="91"/>
      <c r="AD64" s="91"/>
      <c r="AE64" s="91"/>
      <c r="AF64" s="91"/>
      <c r="AG64" s="90"/>
    </row>
    <row r="65" spans="21:33" ht="18.7" customHeight="1" x14ac:dyDescent="0.25">
      <c r="U65" s="82"/>
      <c r="V65" s="84"/>
      <c r="W65" s="91"/>
      <c r="X65" s="91"/>
      <c r="Y65" s="91"/>
      <c r="Z65" s="91"/>
      <c r="AA65" s="91"/>
      <c r="AB65" s="91"/>
      <c r="AC65" s="91"/>
      <c r="AD65" s="91"/>
      <c r="AE65" s="91"/>
      <c r="AF65" s="91"/>
      <c r="AG65" s="90"/>
    </row>
    <row r="66" spans="21:33" ht="18.7" customHeight="1" x14ac:dyDescent="0.25">
      <c r="U66" s="82"/>
      <c r="V66" s="84"/>
      <c r="W66" s="91"/>
      <c r="X66" s="91"/>
      <c r="Y66" s="91"/>
      <c r="Z66" s="91"/>
      <c r="AA66" s="91"/>
      <c r="AB66" s="91"/>
      <c r="AC66" s="91"/>
      <c r="AD66" s="91"/>
      <c r="AE66" s="91"/>
      <c r="AF66" s="91"/>
      <c r="AG66" s="90"/>
    </row>
    <row r="67" spans="21:33" ht="18.7" customHeight="1" x14ac:dyDescent="0.25">
      <c r="U67" s="82"/>
      <c r="V67" s="84"/>
      <c r="W67" s="91"/>
      <c r="X67" s="91"/>
      <c r="Y67" s="91"/>
      <c r="Z67" s="91"/>
      <c r="AA67" s="91"/>
      <c r="AB67" s="91"/>
      <c r="AC67" s="91"/>
      <c r="AD67" s="91"/>
      <c r="AE67" s="91"/>
      <c r="AF67" s="91"/>
      <c r="AG67" s="90"/>
    </row>
    <row r="68" spans="21:33" ht="18.7" customHeight="1" x14ac:dyDescent="0.35">
      <c r="U68" s="82"/>
      <c r="V68" s="84"/>
      <c r="W68" s="26"/>
      <c r="X68" s="26"/>
      <c r="Y68" s="26"/>
      <c r="Z68" s="26"/>
      <c r="AA68" s="26"/>
      <c r="AB68" s="26"/>
      <c r="AC68" s="26"/>
      <c r="AD68" s="26"/>
      <c r="AE68" s="26"/>
      <c r="AF68" s="26"/>
    </row>
    <row r="69" spans="21:33" ht="18.7" customHeight="1" x14ac:dyDescent="0.35">
      <c r="W69" s="26"/>
      <c r="X69" s="26"/>
      <c r="Y69" s="26"/>
      <c r="Z69" s="26"/>
      <c r="AA69" s="26"/>
      <c r="AB69" s="26"/>
      <c r="AC69" s="26"/>
    </row>
    <row r="70" spans="21:33" ht="18.7" customHeight="1" x14ac:dyDescent="0.35">
      <c r="W70" s="26"/>
      <c r="X70" s="26"/>
      <c r="Y70" s="26"/>
      <c r="Z70" s="26"/>
      <c r="AA70" s="26"/>
      <c r="AB70" s="26"/>
      <c r="AC70" s="26"/>
    </row>
    <row r="71" spans="21:33" ht="18.7" customHeight="1" x14ac:dyDescent="0.35">
      <c r="W71" s="26"/>
      <c r="X71" s="26"/>
      <c r="Y71" s="26"/>
      <c r="Z71" s="26"/>
      <c r="AA71" s="26"/>
      <c r="AB71" s="26"/>
      <c r="AC71" s="26"/>
    </row>
    <row r="72" spans="21:33" ht="18.7" customHeight="1" x14ac:dyDescent="0.35">
      <c r="W72" s="26"/>
      <c r="X72" s="26"/>
      <c r="Y72" s="26"/>
      <c r="Z72" s="26"/>
      <c r="AA72" s="26"/>
      <c r="AB72" s="26"/>
      <c r="AC72" s="26"/>
    </row>
    <row r="73" spans="21:33" ht="18.7" customHeight="1" x14ac:dyDescent="0.35">
      <c r="W73" s="26"/>
      <c r="X73" s="26"/>
      <c r="Y73" s="26"/>
      <c r="Z73" s="26"/>
      <c r="AA73" s="26"/>
      <c r="AB73" s="26"/>
      <c r="AC73" s="26"/>
    </row>
    <row r="74" spans="21:33" ht="18.7" customHeight="1" x14ac:dyDescent="0.35">
      <c r="W74" s="26"/>
      <c r="X74" s="26"/>
      <c r="Y74" s="26"/>
      <c r="Z74" s="26"/>
      <c r="AA74" s="26"/>
      <c r="AB74" s="26"/>
      <c r="AC74" s="26"/>
    </row>
    <row r="75" spans="21:33" ht="18.7" customHeight="1" x14ac:dyDescent="0.35">
      <c r="W75" s="26"/>
      <c r="X75" s="26"/>
      <c r="Y75" s="26"/>
      <c r="Z75" s="26"/>
      <c r="AA75" s="26"/>
      <c r="AB75" s="26"/>
      <c r="AC75" s="26"/>
    </row>
  </sheetData>
  <sheetProtection sheet="1" objects="1" scenarios="1"/>
  <mergeCells count="11">
    <mergeCell ref="V39:V41"/>
    <mergeCell ref="V42:V44"/>
    <mergeCell ref="V3:V4"/>
    <mergeCell ref="B5:H5"/>
    <mergeCell ref="N5:S6"/>
    <mergeCell ref="B8:G8"/>
    <mergeCell ref="H8:M8"/>
    <mergeCell ref="N8:S8"/>
    <mergeCell ref="B9:G9"/>
    <mergeCell ref="H9:M9"/>
    <mergeCell ref="N9:S9"/>
  </mergeCells>
  <conditionalFormatting sqref="B11:S20">
    <cfRule type="expression" dxfId="11" priority="32">
      <formula>IF(B11&lt;&gt;"",_xlfn.IFNA(_xlfn.XMATCH(B11,used_symbols),0),0)</formula>
    </cfRule>
    <cfRule type="expression" dxfId="10" priority="33">
      <formula>IF(B11&lt;&gt;"",_xlfn.IFNA(_xlfn.XMATCH(B11,used_symbols),0),0)</formula>
    </cfRule>
  </conditionalFormatting>
  <conditionalFormatting sqref="W6">
    <cfRule type="expression" dxfId="9" priority="35">
      <formula>IFERROR($W$6,1)</formula>
    </cfRule>
  </conditionalFormatting>
  <conditionalFormatting sqref="W16:AF16">
    <cfRule type="expression" dxfId="8" priority="16">
      <formula>IF(AND(W16="s",$U$16&lt;&gt;""),1)</formula>
    </cfRule>
    <cfRule type="expression" dxfId="7" priority="17">
      <formula>IF(AND(W16="d",$U$16&lt;&gt;""),1)</formula>
    </cfRule>
    <cfRule type="expression" dxfId="6" priority="18">
      <formula>IF(AND(W16="p",$U$16&lt;&gt;""),1)</formula>
    </cfRule>
    <cfRule type="expression" dxfId="5" priority="20">
      <formula>IF(AND(W16="f",$U$16&lt;&gt;""),1)</formula>
    </cfRule>
  </conditionalFormatting>
  <conditionalFormatting sqref="W34:AF34">
    <cfRule type="colorScale" priority="23">
      <colorScale>
        <cfvo type="min"/>
        <cfvo type="percentile" val="50"/>
        <cfvo type="max"/>
        <color theme="5"/>
        <color theme="0"/>
        <color theme="9"/>
      </colorScale>
    </cfRule>
  </conditionalFormatting>
  <conditionalFormatting sqref="W11:AF11">
    <cfRule type="colorScale" priority="31">
      <colorScale>
        <cfvo type="min"/>
        <cfvo type="percentile" val="50"/>
        <cfvo type="max"/>
        <color theme="5"/>
        <color theme="0"/>
        <color theme="9"/>
      </colorScale>
    </cfRule>
  </conditionalFormatting>
  <conditionalFormatting sqref="W12:AF12">
    <cfRule type="colorScale" priority="30">
      <colorScale>
        <cfvo type="min"/>
        <cfvo type="percentile" val="50"/>
        <cfvo type="max"/>
        <color theme="5"/>
        <color theme="0"/>
        <color theme="9"/>
      </colorScale>
    </cfRule>
  </conditionalFormatting>
  <conditionalFormatting sqref="W13:AF13">
    <cfRule type="colorScale" priority="29">
      <colorScale>
        <cfvo type="min"/>
        <cfvo type="percentile" val="50"/>
        <cfvo type="max"/>
        <color theme="5"/>
        <color theme="0"/>
        <color theme="9"/>
      </colorScale>
    </cfRule>
  </conditionalFormatting>
  <conditionalFormatting sqref="W17:AF17">
    <cfRule type="colorScale" priority="28">
      <colorScale>
        <cfvo type="min"/>
        <cfvo type="percentile" val="50"/>
        <cfvo type="max"/>
        <color theme="5"/>
        <color theme="0"/>
        <color theme="9"/>
      </colorScale>
    </cfRule>
  </conditionalFormatting>
  <conditionalFormatting sqref="W18:AF18">
    <cfRule type="colorScale" priority="27">
      <colorScale>
        <cfvo type="min"/>
        <cfvo type="percentile" val="50"/>
        <cfvo type="max"/>
        <color theme="5"/>
        <color theme="0"/>
        <color theme="9"/>
      </colorScale>
    </cfRule>
  </conditionalFormatting>
  <conditionalFormatting sqref="W31:AF31">
    <cfRule type="colorScale" priority="26">
      <colorScale>
        <cfvo type="min"/>
        <cfvo type="percent" val="50"/>
        <cfvo type="max"/>
        <color theme="5"/>
        <color theme="0"/>
        <color theme="9"/>
      </colorScale>
    </cfRule>
  </conditionalFormatting>
  <conditionalFormatting sqref="W32:AF32">
    <cfRule type="colorScale" priority="25">
      <colorScale>
        <cfvo type="min"/>
        <cfvo type="percentile" val="50"/>
        <cfvo type="max"/>
        <color theme="5"/>
        <color theme="0"/>
        <color theme="9"/>
      </colorScale>
    </cfRule>
  </conditionalFormatting>
  <conditionalFormatting sqref="W33:AF33">
    <cfRule type="colorScale" priority="24">
      <colorScale>
        <cfvo type="min"/>
        <cfvo type="percentile" val="50"/>
        <cfvo type="max"/>
        <color theme="5"/>
        <color theme="0"/>
        <color theme="9"/>
      </colorScale>
    </cfRule>
  </conditionalFormatting>
  <conditionalFormatting sqref="W35:AF35">
    <cfRule type="colorScale" priority="22">
      <colorScale>
        <cfvo type="min"/>
        <cfvo type="percent" val="50"/>
        <cfvo type="max"/>
        <color theme="5"/>
        <color theme="0"/>
        <color theme="9"/>
      </colorScale>
    </cfRule>
  </conditionalFormatting>
  <conditionalFormatting sqref="W36:AF36">
    <cfRule type="colorScale" priority="21">
      <colorScale>
        <cfvo type="min"/>
        <cfvo type="percent" val="50"/>
        <cfvo type="max"/>
        <color theme="5"/>
        <color theme="0"/>
        <color theme="9"/>
      </colorScale>
    </cfRule>
  </conditionalFormatting>
  <conditionalFormatting sqref="W11:AF55">
    <cfRule type="expression" priority="13" stopIfTrue="1">
      <formula>$U11=""</formula>
    </cfRule>
  </conditionalFormatting>
  <conditionalFormatting sqref="W26:AF26">
    <cfRule type="colorScale" priority="12">
      <colorScale>
        <cfvo type="min"/>
        <cfvo type="max"/>
        <color theme="5"/>
        <color theme="9"/>
      </colorScale>
    </cfRule>
  </conditionalFormatting>
  <conditionalFormatting sqref="W27:AF27">
    <cfRule type="colorScale" priority="11">
      <colorScale>
        <cfvo type="min"/>
        <cfvo type="max"/>
        <color theme="5"/>
        <color theme="9"/>
      </colorScale>
    </cfRule>
  </conditionalFormatting>
  <conditionalFormatting sqref="W28:AF28">
    <cfRule type="colorScale" priority="10">
      <colorScale>
        <cfvo type="min"/>
        <cfvo type="max"/>
        <color theme="5"/>
        <color theme="9"/>
      </colorScale>
    </cfRule>
  </conditionalFormatting>
  <conditionalFormatting sqref="W23:AF23">
    <cfRule type="colorScale" priority="9">
      <colorScale>
        <cfvo type="min"/>
        <cfvo type="max"/>
        <color theme="5"/>
        <color theme="9"/>
      </colorScale>
    </cfRule>
  </conditionalFormatting>
  <conditionalFormatting sqref="W22:AF22">
    <cfRule type="colorScale" priority="8">
      <colorScale>
        <cfvo type="min"/>
        <cfvo type="max"/>
        <color theme="5"/>
        <color theme="9"/>
      </colorScale>
    </cfRule>
  </conditionalFormatting>
  <conditionalFormatting sqref="W21:AF21">
    <cfRule type="colorScale" priority="7">
      <colorScale>
        <cfvo type="min"/>
        <cfvo type="max"/>
        <color theme="5"/>
        <color theme="9"/>
      </colorScale>
    </cfRule>
  </conditionalFormatting>
  <conditionalFormatting sqref="Y6 AA6 AC6">
    <cfRule type="expression" dxfId="4" priority="6">
      <formula>IFERROR($W$6,1)</formula>
    </cfRule>
  </conditionalFormatting>
  <conditionalFormatting sqref="Y15">
    <cfRule type="expression" dxfId="3" priority="2">
      <formula>IF(AND(Y15="s",$U$16&lt;&gt;""),1)</formula>
    </cfRule>
    <cfRule type="expression" dxfId="2" priority="3">
      <formula>IF(AND(Y15="d",$U$16&lt;&gt;""),1)</formula>
    </cfRule>
    <cfRule type="expression" dxfId="1" priority="4">
      <formula>IF(AND(Y15="p",$U$16&lt;&gt;""),1)</formula>
    </cfRule>
    <cfRule type="expression" dxfId="0" priority="5">
      <formula>IF(AND(Y15="f",$U$16&lt;&gt;""),1)</formula>
    </cfRule>
  </conditionalFormatting>
  <conditionalFormatting sqref="X56:AC56">
    <cfRule type="expression" priority="1" stopIfTrue="1">
      <formula>$U56=""</formula>
    </cfRule>
  </conditionalFormatting>
  <dataValidations count="1">
    <dataValidation type="list" allowBlank="1" showInputMessage="1" showErrorMessage="1" sqref="B5:H5">
      <formula1>_xlfn.ANCHORARRAY(Compund_List)</formula1>
    </dataValidation>
  </dataValidations>
  <pageMargins left="0.7" right="0.7" top="0.75" bottom="0.75" header="0.3" footer="0.3"/>
  <pageSetup orientation="portrait" r:id="rId1"/>
  <ignoredErrors>
    <ignoredError sqref="Y48:Y50"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PTSearch!$B$1:$B$2</xm:f>
          </x14:formula1>
          <xm:sqref>U11:U13 U16:U18 U21:U23 U26:U28 U31:U36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2" tint="-0.499984740745262"/>
  </sheetPr>
  <dimension ref="A1:H93"/>
  <sheetViews>
    <sheetView showGridLines="0" zoomScaleNormal="100" workbookViewId="0"/>
  </sheetViews>
  <sheetFormatPr defaultColWidth="9" defaultRowHeight="13.6" x14ac:dyDescent="0.35"/>
  <cols>
    <col min="1" max="1" width="4.54296875" style="80" customWidth="1"/>
    <col min="2" max="2" width="13.7265625" style="80" customWidth="1"/>
    <col min="3" max="3" width="37.1796875" style="80" customWidth="1"/>
    <col min="4" max="4" width="9" style="80"/>
    <col min="5" max="5" width="4.54296875" style="80" customWidth="1"/>
    <col min="6" max="6" width="13.7265625" style="80" customWidth="1"/>
    <col min="7" max="7" width="37.1796875" style="80" customWidth="1"/>
    <col min="8" max="8" width="4.54296875" style="80" customWidth="1"/>
    <col min="9" max="16384" width="9" style="80"/>
  </cols>
  <sheetData>
    <row r="1" spans="1:8" ht="31.95" customHeight="1" x14ac:dyDescent="0.35"/>
    <row r="2" spans="1:8" ht="64.2" customHeight="1" x14ac:dyDescent="0.35"/>
    <row r="3" spans="1:8" s="101" customFormat="1" ht="64.2" customHeight="1" x14ac:dyDescent="0.35">
      <c r="B3" s="66" t="s">
        <v>9</v>
      </c>
      <c r="C3" s="66"/>
      <c r="D3" s="66"/>
    </row>
    <row r="4" spans="1:8" ht="40.25" customHeight="1" x14ac:dyDescent="0.35">
      <c r="B4" s="21" t="s">
        <v>198</v>
      </c>
    </row>
    <row r="5" spans="1:8" s="21" customFormat="1" ht="40.25" customHeight="1" thickBot="1" x14ac:dyDescent="0.4">
      <c r="B5" s="104" t="s">
        <v>199</v>
      </c>
      <c r="C5" s="104"/>
      <c r="D5" s="104"/>
      <c r="E5" s="104"/>
      <c r="F5" s="104"/>
      <c r="G5" s="104"/>
      <c r="H5" s="104"/>
    </row>
    <row r="6" spans="1:8" s="21" customFormat="1" ht="31.95" customHeight="1" x14ac:dyDescent="0.35"/>
    <row r="7" spans="1:8" s="21" customFormat="1" ht="40.25" customHeight="1" x14ac:dyDescent="0.35">
      <c r="B7" s="130" t="s">
        <v>200</v>
      </c>
      <c r="F7" s="130" t="s">
        <v>201</v>
      </c>
    </row>
    <row r="8" spans="1:8" s="21" customFormat="1" ht="40.25" customHeight="1" x14ac:dyDescent="0.35">
      <c r="A8" s="107">
        <f ca="1">IF(C9,2,IF(C8&lt;&gt;"",1,0))</f>
        <v>0</v>
      </c>
      <c r="B8" s="131" t="s">
        <v>18</v>
      </c>
      <c r="C8" s="106"/>
      <c r="E8" s="107">
        <f ca="1">IF(G9,2,IF(G8&lt;&gt;"",1,0))</f>
        <v>0</v>
      </c>
      <c r="F8" s="131">
        <v>1</v>
      </c>
      <c r="G8" s="106"/>
    </row>
    <row r="9" spans="1:8" s="21" customFormat="1" ht="40.25" hidden="1" customHeight="1" x14ac:dyDescent="0.35">
      <c r="A9" s="105"/>
      <c r="B9" s="132"/>
      <c r="C9" s="107" t="b" cm="1">
        <f t="array" aca="1" ref="C9" ca="1">IFERROR(IF(_FV(_xlfn.XLOOKUP($C$8,_FV(Table1[Element],"name"), Table1[Element],FALSE),"atomic symbol",TRUE)=$B$8,TRUE,FALSE),FALSE)</f>
        <v>0</v>
      </c>
      <c r="E9" s="107"/>
      <c r="F9" s="105"/>
      <c r="G9" s="107" t="b" cm="1">
        <f t="array" aca="1" ref="G9" ca="1">IFERROR(IF(_FV(_xlfn.XLOOKUP(G8,_FV(Table1[Element],"NAME"),Table1[Element],FALSE),"block")="d",TRUE,FALSE),FALSE)</f>
        <v>0</v>
      </c>
    </row>
    <row r="10" spans="1:8" s="21" customFormat="1" ht="40.25" customHeight="1" x14ac:dyDescent="0.35">
      <c r="A10" s="107">
        <f ca="1">IF(C11,2,IF(C10&lt;&gt;"",1,0))</f>
        <v>0</v>
      </c>
      <c r="B10" s="131" t="s">
        <v>49</v>
      </c>
      <c r="C10" s="106"/>
      <c r="E10" s="107">
        <f ca="1">IF(G11,2,IF(G10&lt;&gt;"",1,0))</f>
        <v>0</v>
      </c>
      <c r="F10" s="131">
        <v>2</v>
      </c>
      <c r="G10" s="106"/>
    </row>
    <row r="11" spans="1:8" s="21" customFormat="1" ht="40.25" hidden="1" customHeight="1" x14ac:dyDescent="0.35">
      <c r="A11" s="105"/>
      <c r="B11" s="132"/>
      <c r="C11" s="107" t="b" cm="1">
        <f t="array" aca="1" ref="C11" ca="1">IFERROR(IF(_FV(_xlfn.XLOOKUP(C10,_FV(Table1[Element],"name"), Table1[Element],FALSE),"atomic symbol",TRUE)=B10,TRUE,FALSE),FALSE)</f>
        <v>0</v>
      </c>
      <c r="E11" s="107"/>
      <c r="F11" s="105"/>
      <c r="G11" s="107" t="b" cm="1">
        <f t="array" aca="1" ref="G11" ca="1">IFERROR(IF(_FV(_xlfn.XLOOKUP(G10,_FV(Table1[Element],"NAME"),Table1[Element],FALSE),"block")="d",TRUE,FALSE),FALSE)</f>
        <v>0</v>
      </c>
    </row>
    <row r="12" spans="1:8" s="21" customFormat="1" ht="40.25" customHeight="1" x14ac:dyDescent="0.35">
      <c r="A12" s="107">
        <f ca="1">IF(C13,2,IF(C12&lt;&gt;"",1,0))</f>
        <v>0</v>
      </c>
      <c r="B12" s="131" t="s">
        <v>92</v>
      </c>
      <c r="C12" s="106"/>
      <c r="E12" s="107">
        <f ca="1">IF(G13,2,IF(G12&lt;&gt;"",1,0))</f>
        <v>0</v>
      </c>
      <c r="F12" s="131">
        <v>3</v>
      </c>
      <c r="G12" s="106"/>
    </row>
    <row r="13" spans="1:8" s="21" customFormat="1" ht="31.95" hidden="1" customHeight="1" x14ac:dyDescent="0.35">
      <c r="C13" s="21" t="b" cm="1">
        <f t="array" aca="1" ref="C13" ca="1">IFERROR(IF(_FV(_xlfn.XLOOKUP(C12,_FV(Table1[Element],"name"), Table1[Element],FALSE),"atomic symbol",TRUE)=B12,TRUE,FALSE),FALSE)</f>
        <v>0</v>
      </c>
      <c r="G13" s="21" t="b" cm="1">
        <f t="array" aca="1" ref="G13" ca="1">IFERROR(IF(_FV(_xlfn.XLOOKUP(G12,_FV(Table1[Element],"NAME"),Table1[Element],FALSE),"block")="d",TRUE,FALSE),FALSE)</f>
        <v>0</v>
      </c>
    </row>
    <row r="14" spans="1:8" s="21" customFormat="1" ht="31.95" customHeight="1" x14ac:dyDescent="0.35"/>
    <row r="15" spans="1:8" s="21" customFormat="1" ht="40.25" customHeight="1" x14ac:dyDescent="0.35">
      <c r="B15" s="130" t="s">
        <v>202</v>
      </c>
      <c r="E15" s="21" t="str">
        <f ca="1">IF(SUM(E16:E20)&lt;&gt;6,"","👏")</f>
        <v/>
      </c>
      <c r="F15" s="130" t="s">
        <v>203</v>
      </c>
    </row>
    <row r="16" spans="1:8" s="21" customFormat="1" ht="40.25" customHeight="1" x14ac:dyDescent="0.35">
      <c r="A16" s="107">
        <f ca="1">IF(C17,2,IF(C16&lt;&gt;"",1,0))</f>
        <v>0</v>
      </c>
      <c r="B16" s="131">
        <v>13</v>
      </c>
      <c r="C16" s="106"/>
      <c r="E16" s="107">
        <f ca="1">IF(G17,2,IF(G16&lt;&gt;"",1,0))</f>
        <v>0</v>
      </c>
      <c r="F16" s="131">
        <v>1</v>
      </c>
      <c r="G16" s="106"/>
    </row>
    <row r="17" spans="1:7" s="21" customFormat="1" ht="40.25" hidden="1" customHeight="1" x14ac:dyDescent="0.35">
      <c r="A17" s="107"/>
      <c r="B17" s="131"/>
      <c r="C17" s="107" t="b" cm="1">
        <f t="array" aca="1" ref="C17" ca="1">IFERROR(IF(_FV(_xlfn.XLOOKUP(C16,_FV(Table1[Element],"NAME"),Table1[Element],FALSE),"atomic number",TRUE)=B16,TRUE,FALSE),FALSE)</f>
        <v>0</v>
      </c>
      <c r="E17" s="107"/>
      <c r="F17" s="131"/>
      <c r="G17" s="107" t="b" cm="1">
        <f t="array" aca="1" ref="G17" ca="1">IFERROR(IF(_FV(_xlfn.XLOOKUP(G16,_FV(Table1[Element],"NAME"),Table1[Element],FALSE),"human abundance",TRUE)&gt;1,TRUE,FALSE),FALSE)</f>
        <v>0</v>
      </c>
    </row>
    <row r="18" spans="1:7" s="21" customFormat="1" ht="39.75" customHeight="1" x14ac:dyDescent="0.35">
      <c r="A18" s="107">
        <f ca="1">IF(C19,2,IF(C18&lt;&gt;"",1,0))</f>
        <v>0</v>
      </c>
      <c r="B18" s="131">
        <v>79</v>
      </c>
      <c r="C18" s="106"/>
      <c r="E18" s="107">
        <f ca="1">IF(G19,2,IF(G18&lt;&gt;"",1,0))</f>
        <v>0</v>
      </c>
      <c r="F18" s="131">
        <v>2</v>
      </c>
      <c r="G18" s="106"/>
    </row>
    <row r="19" spans="1:7" s="21" customFormat="1" ht="40.25" hidden="1" customHeight="1" x14ac:dyDescent="0.35">
      <c r="A19" s="107"/>
      <c r="B19" s="131"/>
      <c r="C19" s="107" t="b" cm="1">
        <f t="array" aca="1" ref="C19" ca="1">IFERROR(IF(_FV(_xlfn.XLOOKUP(C18,_FV(Table1[Element],"NAME"),Table1[Element],FALSE),"atomic number",TRUE)=B18,TRUE,FALSE),FALSE)</f>
        <v>0</v>
      </c>
      <c r="E19" s="107"/>
      <c r="F19" s="131"/>
      <c r="G19" s="107" t="b" cm="1">
        <f t="array" aca="1" ref="G19" ca="1">IFERROR(IF(_FV(_xlfn.XLOOKUP(G18,_FV(Table1[Element],"NAME"),Table1[Element],FALSE),"human abundance",TRUE)&gt;1,TRUE,FALSE),FALSE)</f>
        <v>0</v>
      </c>
    </row>
    <row r="20" spans="1:7" s="21" customFormat="1" ht="40.25" customHeight="1" x14ac:dyDescent="0.35">
      <c r="A20" s="107">
        <f ca="1">IF(C21,2,IF(C20&lt;&gt;"",1,0))</f>
        <v>0</v>
      </c>
      <c r="B20" s="131">
        <v>90</v>
      </c>
      <c r="C20" s="106"/>
      <c r="E20" s="107">
        <f ca="1">IF(G21,2,IF(G20&lt;&gt;"",1,0))</f>
        <v>0</v>
      </c>
      <c r="F20" s="131">
        <v>3</v>
      </c>
      <c r="G20" s="106"/>
    </row>
    <row r="21" spans="1:7" s="21" customFormat="1" ht="40.25" hidden="1" customHeight="1" x14ac:dyDescent="0.35">
      <c r="C21" s="107" t="b" cm="1">
        <f t="array" aca="1" ref="C21" ca="1">IFERROR(IF(_FV(_xlfn.XLOOKUP(C20,_FV(Table1[Element],"NAME"),Table1[Element],FALSE),"atomic number",TRUE)=B20,TRUE,FALSE),FALSE)</f>
        <v>0</v>
      </c>
      <c r="G21" s="21" t="b" cm="1">
        <f t="array" aca="1" ref="G21" ca="1">IFERROR(IF(_FV(_xlfn.XLOOKUP(G20,_FV(Table1[Element],"NAME"),Table1[Element],FALSE),"human abundance",TRUE)&gt;1,TRUE,FALSE),FALSE)</f>
        <v>0</v>
      </c>
    </row>
    <row r="22" spans="1:7" s="21" customFormat="1" ht="31.95" customHeight="1" x14ac:dyDescent="0.35"/>
    <row r="23" spans="1:7" s="21" customFormat="1" ht="40.25" customHeight="1" thickBot="1" x14ac:dyDescent="0.4">
      <c r="B23" s="104" t="s">
        <v>204</v>
      </c>
      <c r="C23" s="104"/>
      <c r="D23" s="104"/>
      <c r="E23" s="104"/>
      <c r="F23" s="104"/>
      <c r="G23" s="104"/>
    </row>
    <row r="24" spans="1:7" s="21" customFormat="1" ht="31.95" customHeight="1" x14ac:dyDescent="0.35"/>
    <row r="25" spans="1:7" s="21" customFormat="1" ht="40.25" customHeight="1" x14ac:dyDescent="0.35">
      <c r="B25" s="21" t="s">
        <v>205</v>
      </c>
    </row>
    <row r="26" spans="1:7" s="81" customFormat="1" ht="18.7" hidden="1" customHeight="1" x14ac:dyDescent="0.35">
      <c r="C26" s="129" t="e" vm="129">
        <v>#VALUE!</v>
      </c>
      <c r="G26" s="129" t="e" vm="126">
        <v>#VALUE!</v>
      </c>
    </row>
    <row r="27" spans="1:7" s="81" customFormat="1" ht="99" customHeight="1" x14ac:dyDescent="0.35">
      <c r="C27" s="81" t="e" cm="1" vm="183">
        <f t="array" ref="C27">_FV(C26,"structure diagram",TRUE)</f>
        <v>#VALUE!</v>
      </c>
      <c r="G27" s="39" t="e" cm="1" vm="184">
        <f t="array" ref="G27">_FV(G26,"structure diagram",TRUE)</f>
        <v>#VALUE!</v>
      </c>
    </row>
    <row r="28" spans="1:7" s="81" customFormat="1" ht="40.25" customHeight="1" x14ac:dyDescent="0.35"/>
    <row r="29" spans="1:7" s="81" customFormat="1" ht="40.25" customHeight="1" x14ac:dyDescent="0.35">
      <c r="A29" s="102">
        <f>IF(C30,2,IF(C29&lt;&gt;"",1,0))</f>
        <v>0</v>
      </c>
      <c r="B29" s="45" t="s">
        <v>206</v>
      </c>
      <c r="C29" s="106"/>
      <c r="E29" s="102">
        <f>IF(G30,2,IF(G29&lt;&gt;"",1,0))</f>
        <v>0</v>
      </c>
      <c r="F29" s="45" t="s">
        <v>206</v>
      </c>
      <c r="G29" s="106"/>
    </row>
    <row r="30" spans="1:7" s="81" customFormat="1" ht="40.25" hidden="1" customHeight="1" x14ac:dyDescent="0.35">
      <c r="B30" s="96"/>
      <c r="C30" s="107" t="b" cm="1">
        <f t="array" ref="C30">IF(C29=_FV(C26,"name"),TRUE,FALSE)</f>
        <v>0</v>
      </c>
      <c r="F30" s="45"/>
      <c r="G30" s="107" t="b" cm="1">
        <f t="array" ref="G30">IF(G29=_FV(G26,"name"),TRUE,FALSE)</f>
        <v>0</v>
      </c>
    </row>
    <row r="31" spans="1:7" s="81" customFormat="1" ht="40.25" customHeight="1" x14ac:dyDescent="0.35">
      <c r="A31" s="102">
        <f>IF(C32,2,IF(C31&lt;&gt;"",1,0))</f>
        <v>0</v>
      </c>
      <c r="B31" s="45" t="s">
        <v>169</v>
      </c>
      <c r="C31" s="106"/>
      <c r="E31" s="102">
        <f>IF(G32,2,IF(G31&lt;&gt;"",1,0))</f>
        <v>0</v>
      </c>
      <c r="F31" s="45" t="s">
        <v>169</v>
      </c>
      <c r="G31" s="106"/>
    </row>
    <row r="32" spans="1:7" s="81" customFormat="1" ht="31.25" hidden="1" customHeight="1" x14ac:dyDescent="0.35">
      <c r="C32" s="103" t="b" cm="1">
        <f t="array" ref="C32">IF(C31=_FV(C26,"molar mass",TRUE),TRUE,FALSE)</f>
        <v>0</v>
      </c>
      <c r="G32" s="103" t="b" cm="1">
        <f t="array" ref="G32">IF(G31=_FV(G26,"molar mass",TRUE),TRUE,FALSE)</f>
        <v>0</v>
      </c>
    </row>
    <row r="33" spans="3:3" s="81" customFormat="1" ht="18.7" customHeight="1" x14ac:dyDescent="0.35"/>
    <row r="34" spans="3:3" s="81" customFormat="1" ht="18.7" customHeight="1" x14ac:dyDescent="0.35"/>
    <row r="35" spans="3:3" s="81" customFormat="1" ht="18.7" customHeight="1" x14ac:dyDescent="0.35"/>
    <row r="36" spans="3:3" s="81" customFormat="1" ht="18.7" customHeight="1" x14ac:dyDescent="0.35"/>
    <row r="37" spans="3:3" s="81" customFormat="1" ht="18.7" customHeight="1" x14ac:dyDescent="0.35">
      <c r="C37"/>
    </row>
    <row r="38" spans="3:3" s="81" customFormat="1" ht="18.7" customHeight="1" x14ac:dyDescent="0.35"/>
    <row r="39" spans="3:3" s="81" customFormat="1" ht="18.7" customHeight="1" x14ac:dyDescent="0.35"/>
    <row r="40" spans="3:3" s="81" customFormat="1" ht="18.7" customHeight="1" x14ac:dyDescent="0.35"/>
    <row r="41" spans="3:3" s="81" customFormat="1" ht="18.7" customHeight="1" x14ac:dyDescent="0.35"/>
    <row r="42" spans="3:3" s="81" customFormat="1" ht="18.7" customHeight="1" x14ac:dyDescent="0.35"/>
    <row r="43" spans="3:3" s="81" customFormat="1" ht="18.7" customHeight="1" x14ac:dyDescent="0.35"/>
    <row r="44" spans="3:3" s="81" customFormat="1" ht="18.7" customHeight="1" x14ac:dyDescent="0.35"/>
    <row r="45" spans="3:3" s="81" customFormat="1" ht="18.7" customHeight="1" x14ac:dyDescent="0.35"/>
    <row r="46" spans="3:3" s="81" customFormat="1" ht="18.7" customHeight="1" x14ac:dyDescent="0.35"/>
    <row r="47" spans="3:3" s="81" customFormat="1" ht="18.7" customHeight="1" x14ac:dyDescent="0.35"/>
    <row r="48" spans="3:3" s="81" customFormat="1" ht="18.7" customHeight="1" x14ac:dyDescent="0.35"/>
    <row r="49" s="81" customFormat="1" ht="18.7" customHeight="1" x14ac:dyDescent="0.35"/>
    <row r="50" s="81" customFormat="1" ht="18.7" customHeight="1" x14ac:dyDescent="0.35"/>
    <row r="51" s="81" customFormat="1" ht="18.7" customHeight="1" x14ac:dyDescent="0.35"/>
    <row r="52" s="81" customFormat="1" ht="18.7" customHeight="1" x14ac:dyDescent="0.35"/>
    <row r="53" s="81" customFormat="1" ht="18.7" customHeight="1" x14ac:dyDescent="0.35"/>
    <row r="54" s="81" customFormat="1" ht="18.7" customHeight="1" x14ac:dyDescent="0.35"/>
    <row r="55" s="81" customFormat="1" ht="18.7" customHeight="1" x14ac:dyDescent="0.35"/>
    <row r="56" s="81" customFormat="1" ht="18.7" customHeight="1" x14ac:dyDescent="0.35"/>
    <row r="57" s="81" customFormat="1" ht="18.7" customHeight="1" x14ac:dyDescent="0.35"/>
    <row r="58" s="81" customFormat="1" ht="18.7" customHeight="1" x14ac:dyDescent="0.35"/>
    <row r="59" s="81" customFormat="1" ht="18.7" customHeight="1" x14ac:dyDescent="0.35"/>
    <row r="60" s="81" customFormat="1" ht="18.7" customHeight="1" x14ac:dyDescent="0.35"/>
    <row r="61" s="81" customFormat="1" ht="18.7" customHeight="1" x14ac:dyDescent="0.35"/>
    <row r="62" s="81" customFormat="1" ht="18.7" customHeight="1" x14ac:dyDescent="0.35"/>
    <row r="63" s="81" customFormat="1" ht="18.7" customHeight="1" x14ac:dyDescent="0.35"/>
    <row r="64" s="81" customFormat="1" ht="18.7" customHeight="1" x14ac:dyDescent="0.35"/>
    <row r="65" s="81" customFormat="1" ht="18.7" customHeight="1" x14ac:dyDescent="0.35"/>
    <row r="66" s="81" customFormat="1" ht="18.7" customHeight="1" x14ac:dyDescent="0.35"/>
    <row r="67" s="81" customFormat="1" ht="18.7" customHeight="1" x14ac:dyDescent="0.35"/>
    <row r="68" s="81" customFormat="1" ht="18.7" customHeight="1" x14ac:dyDescent="0.35"/>
    <row r="69" s="81" customFormat="1" ht="18.7" customHeight="1" x14ac:dyDescent="0.35"/>
    <row r="70" s="81" customFormat="1" ht="18.7" customHeight="1" x14ac:dyDescent="0.35"/>
    <row r="71" s="81" customFormat="1" ht="18.7" customHeight="1" x14ac:dyDescent="0.35"/>
    <row r="72" s="81" customFormat="1" ht="18.7" customHeight="1" x14ac:dyDescent="0.35"/>
    <row r="73" s="81" customFormat="1" ht="18.7" customHeight="1" x14ac:dyDescent="0.35"/>
    <row r="74" s="81" customFormat="1" ht="18.7" customHeight="1" x14ac:dyDescent="0.35"/>
    <row r="75" s="81" customFormat="1" ht="18.7" customHeight="1" x14ac:dyDescent="0.35"/>
    <row r="76" s="81" customFormat="1" ht="18.7" customHeight="1" x14ac:dyDescent="0.35"/>
    <row r="77" s="81" customFormat="1" ht="18.7" customHeight="1" x14ac:dyDescent="0.35"/>
    <row r="78" s="81" customFormat="1" ht="18.7" customHeight="1" x14ac:dyDescent="0.35"/>
    <row r="79" s="81" customFormat="1" ht="18.7" customHeight="1" x14ac:dyDescent="0.35"/>
    <row r="80" s="81" customFormat="1" ht="18.7" customHeight="1" x14ac:dyDescent="0.35"/>
    <row r="81" s="81" customFormat="1" ht="18.7" customHeight="1" x14ac:dyDescent="0.35"/>
    <row r="82" s="81" customFormat="1" ht="18.7" customHeight="1" x14ac:dyDescent="0.35"/>
    <row r="83" s="81" customFormat="1" ht="18.7" customHeight="1" x14ac:dyDescent="0.35"/>
    <row r="84" s="81" customFormat="1" ht="18.7" customHeight="1" x14ac:dyDescent="0.35"/>
    <row r="85" s="81" customFormat="1" ht="18.7" customHeight="1" x14ac:dyDescent="0.35"/>
    <row r="86" s="81" customFormat="1" ht="18.7" customHeight="1" x14ac:dyDescent="0.35"/>
    <row r="87" s="81" customFormat="1" ht="18.7" customHeight="1" x14ac:dyDescent="0.35"/>
    <row r="88" s="81" customFormat="1" ht="18.7" customHeight="1" x14ac:dyDescent="0.35"/>
    <row r="89" s="81" customFormat="1" ht="18.7" customHeight="1" x14ac:dyDescent="0.35"/>
    <row r="90" s="81" customFormat="1" ht="18.7" customHeight="1" x14ac:dyDescent="0.35"/>
    <row r="91" s="81" customFormat="1" ht="18.7" customHeight="1" x14ac:dyDescent="0.35"/>
    <row r="92" s="81" customFormat="1" ht="18.7" customHeight="1" x14ac:dyDescent="0.35"/>
    <row r="93" s="81" customFormat="1" ht="18.7" customHeight="1" x14ac:dyDescent="0.35"/>
  </sheetData>
  <sheetProtection selectLockedCells="1"/>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6" id="{0A2ABF22-58AE-4A64-9C32-5FF7F67F267D}">
            <x14:iconSet showValue="0" custom="1">
              <x14:cfvo type="percent">
                <xm:f>0</xm:f>
              </x14:cfvo>
              <x14:cfvo type="num">
                <xm:f>1</xm:f>
              </x14:cfvo>
              <x14:cfvo type="num">
                <xm:f>2</xm:f>
              </x14:cfvo>
              <x14:cfIcon iconSet="NoIcons" iconId="0"/>
              <x14:cfIcon iconSet="3Symbols2" iconId="0"/>
              <x14:cfIcon iconSet="3Symbols2" iconId="2"/>
            </x14:iconSet>
          </x14:cfRule>
          <xm:sqref>A8</xm:sqref>
        </x14:conditionalFormatting>
        <x14:conditionalFormatting xmlns:xm="http://schemas.microsoft.com/office/excel/2006/main">
          <x14:cfRule type="iconSet" priority="25" id="{D128A83B-3C3A-48FE-877C-A504762AA8CB}">
            <x14:iconSet showValue="0" custom="1">
              <x14:cfvo type="percent">
                <xm:f>0</xm:f>
              </x14:cfvo>
              <x14:cfvo type="num">
                <xm:f>1</xm:f>
              </x14:cfvo>
              <x14:cfvo type="num">
                <xm:f>2</xm:f>
              </x14:cfvo>
              <x14:cfIcon iconSet="NoIcons" iconId="0"/>
              <x14:cfIcon iconSet="3Symbols2" iconId="0"/>
              <x14:cfIcon iconSet="3Symbols2" iconId="2"/>
            </x14:iconSet>
          </x14:cfRule>
          <xm:sqref>A10</xm:sqref>
        </x14:conditionalFormatting>
        <x14:conditionalFormatting xmlns:xm="http://schemas.microsoft.com/office/excel/2006/main">
          <x14:cfRule type="iconSet" priority="24" id="{47F17C46-1B63-404A-A31F-61A9DD0B6193}">
            <x14:iconSet showValue="0" custom="1">
              <x14:cfvo type="percent">
                <xm:f>0</xm:f>
              </x14:cfvo>
              <x14:cfvo type="num">
                <xm:f>1</xm:f>
              </x14:cfvo>
              <x14:cfvo type="num">
                <xm:f>2</xm:f>
              </x14:cfvo>
              <x14:cfIcon iconSet="NoIcons" iconId="0"/>
              <x14:cfIcon iconSet="3Symbols2" iconId="0"/>
              <x14:cfIcon iconSet="3Symbols2" iconId="2"/>
            </x14:iconSet>
          </x14:cfRule>
          <xm:sqref>A12</xm:sqref>
        </x14:conditionalFormatting>
        <x14:conditionalFormatting xmlns:xm="http://schemas.microsoft.com/office/excel/2006/main">
          <x14:cfRule type="iconSet" priority="23" id="{55C23504-133C-40C8-A0EB-52B22095655D}">
            <x14:iconSet showValue="0" custom="1">
              <x14:cfvo type="percent">
                <xm:f>0</xm:f>
              </x14:cfvo>
              <x14:cfvo type="num">
                <xm:f>1</xm:f>
              </x14:cfvo>
              <x14:cfvo type="num">
                <xm:f>2</xm:f>
              </x14:cfvo>
              <x14:cfIcon iconSet="NoIcons" iconId="0"/>
              <x14:cfIcon iconSet="3Symbols2" iconId="0"/>
              <x14:cfIcon iconSet="3Symbols2" iconId="2"/>
            </x14:iconSet>
          </x14:cfRule>
          <xm:sqref>E8:E12</xm:sqref>
        </x14:conditionalFormatting>
        <x14:conditionalFormatting xmlns:xm="http://schemas.microsoft.com/office/excel/2006/main">
          <x14:cfRule type="iconSet" priority="22" id="{DB67C291-12FD-41E7-A853-DF84F1D35E7A}">
            <x14:iconSet showValue="0" custom="1">
              <x14:cfvo type="percent">
                <xm:f>0</xm:f>
              </x14:cfvo>
              <x14:cfvo type="num">
                <xm:f>1</xm:f>
              </x14:cfvo>
              <x14:cfvo type="num">
                <xm:f>2</xm:f>
              </x14:cfvo>
              <x14:cfIcon iconSet="NoIcons" iconId="0"/>
              <x14:cfIcon iconSet="3Symbols2" iconId="0"/>
              <x14:cfIcon iconSet="3Symbols2" iconId="2"/>
            </x14:iconSet>
          </x14:cfRule>
          <xm:sqref>A16</xm:sqref>
        </x14:conditionalFormatting>
        <x14:conditionalFormatting xmlns:xm="http://schemas.microsoft.com/office/excel/2006/main">
          <x14:cfRule type="iconSet" priority="21" id="{2A78BEE1-4EF7-42D1-B576-05B09824622D}">
            <x14:iconSet showValue="0" custom="1">
              <x14:cfvo type="percent">
                <xm:f>0</xm:f>
              </x14:cfvo>
              <x14:cfvo type="num">
                <xm:f>1</xm:f>
              </x14:cfvo>
              <x14:cfvo type="num">
                <xm:f>2</xm:f>
              </x14:cfvo>
              <x14:cfIcon iconSet="NoIcons" iconId="0"/>
              <x14:cfIcon iconSet="3Symbols2" iconId="0"/>
              <x14:cfIcon iconSet="3Symbols2" iconId="2"/>
            </x14:iconSet>
          </x14:cfRule>
          <xm:sqref>A18</xm:sqref>
        </x14:conditionalFormatting>
        <x14:conditionalFormatting xmlns:xm="http://schemas.microsoft.com/office/excel/2006/main">
          <x14:cfRule type="iconSet" priority="20" id="{2D99A7AA-7193-4D61-B8B7-75FE95C6D331}">
            <x14:iconSet showValue="0" custom="1">
              <x14:cfvo type="percent">
                <xm:f>0</xm:f>
              </x14:cfvo>
              <x14:cfvo type="num">
                <xm:f>1</xm:f>
              </x14:cfvo>
              <x14:cfvo type="num">
                <xm:f>2</xm:f>
              </x14:cfvo>
              <x14:cfIcon iconSet="NoIcons" iconId="0"/>
              <x14:cfIcon iconSet="3Symbols2" iconId="0"/>
              <x14:cfIcon iconSet="3Symbols2" iconId="2"/>
            </x14:iconSet>
          </x14:cfRule>
          <xm:sqref>A20</xm:sqref>
        </x14:conditionalFormatting>
        <x14:conditionalFormatting xmlns:xm="http://schemas.microsoft.com/office/excel/2006/main">
          <x14:cfRule type="iconSet" priority="19" id="{0FD9626C-31B2-42F2-B8C5-2A54572444E2}">
            <x14:iconSet showValue="0" custom="1">
              <x14:cfvo type="percent">
                <xm:f>0</xm:f>
              </x14:cfvo>
              <x14:cfvo type="num">
                <xm:f>1</xm:f>
              </x14:cfvo>
              <x14:cfvo type="num">
                <xm:f>2</xm:f>
              </x14:cfvo>
              <x14:cfIcon iconSet="NoIcons" iconId="0"/>
              <x14:cfIcon iconSet="3Symbols2" iconId="0"/>
              <x14:cfIcon iconSet="3Symbols2" iconId="2"/>
            </x14:iconSet>
          </x14:cfRule>
          <xm:sqref>E16:E20</xm:sqref>
        </x14:conditionalFormatting>
        <x14:conditionalFormatting xmlns:xm="http://schemas.microsoft.com/office/excel/2006/main">
          <x14:cfRule type="iconSet" priority="16" id="{9959409F-D644-4415-B9A5-3E03AC3BAED2}">
            <x14:iconSet showValue="0" custom="1">
              <x14:cfvo type="percent">
                <xm:f>0</xm:f>
              </x14:cfvo>
              <x14:cfvo type="num">
                <xm:f>1</xm:f>
              </x14:cfvo>
              <x14:cfvo type="num">
                <xm:f>2</xm:f>
              </x14:cfvo>
              <x14:cfIcon iconSet="NoIcons" iconId="0"/>
              <x14:cfIcon iconSet="3Symbols2" iconId="0"/>
              <x14:cfIcon iconSet="3Symbols2" iconId="2"/>
            </x14:iconSet>
          </x14:cfRule>
          <xm:sqref>A29</xm:sqref>
        </x14:conditionalFormatting>
        <x14:conditionalFormatting xmlns:xm="http://schemas.microsoft.com/office/excel/2006/main">
          <x14:cfRule type="iconSet" priority="15" id="{171A36B3-5493-4E4C-BDB8-52DBA75BE216}">
            <x14:iconSet showValue="0" custom="1">
              <x14:cfvo type="percent">
                <xm:f>0</xm:f>
              </x14:cfvo>
              <x14:cfvo type="num">
                <xm:f>1</xm:f>
              </x14:cfvo>
              <x14:cfvo type="num">
                <xm:f>2</xm:f>
              </x14:cfvo>
              <x14:cfIcon iconSet="NoIcons" iconId="0"/>
              <x14:cfIcon iconSet="3Symbols2" iconId="0"/>
              <x14:cfIcon iconSet="3Symbols2" iconId="2"/>
            </x14:iconSet>
          </x14:cfRule>
          <xm:sqref>A31</xm:sqref>
        </x14:conditionalFormatting>
        <x14:conditionalFormatting xmlns:xm="http://schemas.microsoft.com/office/excel/2006/main">
          <x14:cfRule type="iconSet" priority="14" id="{FDE020D8-AFCE-4E49-919C-823694BE37B3}">
            <x14:iconSet showValue="0" custom="1">
              <x14:cfvo type="percent">
                <xm:f>0</xm:f>
              </x14:cfvo>
              <x14:cfvo type="num">
                <xm:f>1</xm:f>
              </x14:cfvo>
              <x14:cfvo type="num">
                <xm:f>2</xm:f>
              </x14:cfvo>
              <x14:cfIcon iconSet="NoIcons" iconId="0"/>
              <x14:cfIcon iconSet="3Symbols2" iconId="0"/>
              <x14:cfIcon iconSet="3Symbols2" iconId="2"/>
            </x14:iconSet>
          </x14:cfRule>
          <xm:sqref>E31</xm:sqref>
        </x14:conditionalFormatting>
        <x14:conditionalFormatting xmlns:xm="http://schemas.microsoft.com/office/excel/2006/main">
          <x14:cfRule type="iconSet" priority="13" id="{7A784656-65F6-4E6A-8B4D-E708CFA8661D}">
            <x14:iconSet showValue="0" custom="1">
              <x14:cfvo type="percent">
                <xm:f>0</xm:f>
              </x14:cfvo>
              <x14:cfvo type="num">
                <xm:f>1</xm:f>
              </x14:cfvo>
              <x14:cfvo type="num">
                <xm:f>2</xm:f>
              </x14:cfvo>
              <x14:cfIcon iconSet="NoIcons" iconId="0"/>
              <x14:cfIcon iconSet="3Symbols2" iconId="0"/>
              <x14:cfIcon iconSet="3Symbols2" iconId="2"/>
            </x14:iconSet>
          </x14:cfRule>
          <xm:sqref>E29</xm:sqref>
        </x14:conditionalFormatting>
        <x14:conditionalFormatting xmlns:xm="http://schemas.microsoft.com/office/excel/2006/main">
          <x14:cfRule type="iconSet" priority="618" id="{4C4A7C1E-F73A-4AFD-AD05-873F8C3133EC}">
            <x14:iconSet showValue="0" custom="1">
              <x14:cfvo type="percent">
                <xm:f>0</xm:f>
              </x14:cfvo>
              <x14:cfvo type="num">
                <xm:f>1</xm:f>
              </x14:cfvo>
              <x14:cfvo type="num">
                <xm:f>2</xm:f>
              </x14:cfvo>
              <x14:cfIcon iconSet="NoIcons" iconId="0"/>
              <x14:cfIcon iconSet="3Symbols2" iconId="0"/>
              <x14:cfIcon iconSet="3Symbols2" iconId="2"/>
            </x14:iconSet>
          </x14:cfRule>
          <xm:sqref>E13:E14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G19"/>
  <sheetViews>
    <sheetView showGridLines="0" zoomScaleNormal="100" workbookViewId="0"/>
  </sheetViews>
  <sheetFormatPr defaultColWidth="10.7265625" defaultRowHeight="19.05" x14ac:dyDescent="0.35"/>
  <cols>
    <col min="1" max="2" width="4.54296875" style="174" customWidth="1"/>
    <col min="3" max="3" width="30.26953125" style="174" customWidth="1"/>
    <col min="4" max="4" width="78.54296875" style="174" customWidth="1"/>
    <col min="5" max="5" width="4.54296875" style="174" customWidth="1"/>
    <col min="6" max="16384" width="10.7265625" style="174"/>
  </cols>
  <sheetData>
    <row r="1" spans="1:7" ht="31.95" customHeight="1" x14ac:dyDescent="0.35">
      <c r="A1" s="173"/>
      <c r="B1" s="173"/>
      <c r="C1" s="173"/>
      <c r="D1" s="173"/>
      <c r="E1" s="173"/>
      <c r="F1" s="173"/>
      <c r="G1" s="173"/>
    </row>
    <row r="2" spans="1:7" ht="64.2" customHeight="1" x14ac:dyDescent="0.35">
      <c r="A2" s="173"/>
      <c r="B2" s="173"/>
      <c r="C2" s="173"/>
      <c r="D2" s="173"/>
      <c r="E2" s="173"/>
      <c r="F2" s="173"/>
      <c r="G2" s="173"/>
    </row>
    <row r="3" spans="1:7" ht="64.2" customHeight="1" x14ac:dyDescent="0.35">
      <c r="A3" s="175"/>
      <c r="B3" s="175" t="s">
        <v>10</v>
      </c>
      <c r="C3" s="175"/>
      <c r="D3" s="176"/>
      <c r="E3" s="176"/>
      <c r="F3" s="176"/>
      <c r="G3" s="176"/>
    </row>
    <row r="4" spans="1:7" ht="64.2" customHeight="1" x14ac:dyDescent="0.35">
      <c r="A4" s="173"/>
      <c r="B4" s="206" t="s">
        <v>214</v>
      </c>
      <c r="C4" s="206"/>
      <c r="D4" s="206"/>
      <c r="E4" s="177"/>
      <c r="F4" s="177"/>
      <c r="G4" s="177"/>
    </row>
    <row r="5" spans="1:7" ht="39.1" customHeight="1" x14ac:dyDescent="0.35">
      <c r="A5" s="173"/>
      <c r="B5" s="178" t="s">
        <v>215</v>
      </c>
      <c r="C5" s="179"/>
      <c r="D5" s="179"/>
      <c r="E5" s="177"/>
      <c r="F5" s="177"/>
      <c r="G5" s="177"/>
    </row>
    <row r="6" spans="1:7" ht="40.25" customHeight="1" thickBot="1" x14ac:dyDescent="0.4">
      <c r="B6" s="180" t="s">
        <v>207</v>
      </c>
      <c r="C6" s="32" t="s">
        <v>216</v>
      </c>
      <c r="D6" s="181"/>
      <c r="E6" s="181"/>
      <c r="F6" s="181"/>
      <c r="G6" s="181"/>
    </row>
    <row r="7" spans="1:7" ht="40.25" customHeight="1" thickBot="1" x14ac:dyDescent="0.4">
      <c r="C7" s="182" t="s">
        <v>217</v>
      </c>
      <c r="D7" s="181"/>
      <c r="E7" s="181"/>
      <c r="F7" s="181"/>
      <c r="G7" s="181"/>
    </row>
    <row r="8" spans="1:7" ht="40.25" customHeight="1" x14ac:dyDescent="0.35">
      <c r="A8" s="173"/>
      <c r="B8" s="173"/>
      <c r="C8" s="207" t="s">
        <v>218</v>
      </c>
      <c r="D8" s="207"/>
      <c r="E8" s="173"/>
      <c r="F8" s="173"/>
      <c r="G8" s="173"/>
    </row>
    <row r="9" spans="1:7" ht="31.95" customHeight="1" x14ac:dyDescent="0.35"/>
    <row r="10" spans="1:7" ht="40.25" customHeight="1" x14ac:dyDescent="0.35">
      <c r="B10" s="183" t="s">
        <v>208</v>
      </c>
      <c r="C10" s="208" t="s">
        <v>219</v>
      </c>
      <c r="D10" s="209"/>
    </row>
    <row r="11" spans="1:7" ht="40.25" customHeight="1" x14ac:dyDescent="0.35">
      <c r="B11" s="184"/>
      <c r="C11" s="207" t="s">
        <v>220</v>
      </c>
      <c r="D11" s="207"/>
    </row>
    <row r="12" spans="1:7" ht="270" customHeight="1" x14ac:dyDescent="0.35"/>
    <row r="13" spans="1:7" ht="31.95" customHeight="1" x14ac:dyDescent="0.35"/>
    <row r="14" spans="1:7" ht="40.25" customHeight="1" x14ac:dyDescent="0.35">
      <c r="B14" s="185" t="s">
        <v>209</v>
      </c>
      <c r="C14" s="173" t="s">
        <v>221</v>
      </c>
    </row>
    <row r="15" spans="1:7" ht="247.1" customHeight="1" x14ac:dyDescent="0.35">
      <c r="B15" s="186"/>
    </row>
    <row r="16" spans="1:7" ht="31.95" customHeight="1" x14ac:dyDescent="0.35"/>
    <row r="17" spans="2:4" ht="40.25" customHeight="1" x14ac:dyDescent="0.35">
      <c r="B17" s="186"/>
      <c r="C17" s="210" t="s">
        <v>222</v>
      </c>
      <c r="D17" s="210"/>
    </row>
    <row r="18" spans="2:4" ht="40.25" customHeight="1" x14ac:dyDescent="0.35">
      <c r="C18" s="205" t="s">
        <v>210</v>
      </c>
      <c r="D18" s="205"/>
    </row>
    <row r="19" spans="2:4" ht="31.95" customHeight="1" x14ac:dyDescent="0.35"/>
  </sheetData>
  <mergeCells count="6">
    <mergeCell ref="C18:D18"/>
    <mergeCell ref="B4:D4"/>
    <mergeCell ref="C8:D8"/>
    <mergeCell ref="C10:D10"/>
    <mergeCell ref="C11:D11"/>
    <mergeCell ref="C17:D17"/>
  </mergeCells>
  <hyperlinks>
    <hyperlink ref="C18" r:id="rId1"/>
  </hyperlink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d446c944705a322646ffb80e727be075">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6fadf727bc34ad5af881c59f13619dcb"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CBED62-7832-4ED8-95D7-5DEE17977499}">
  <ds:schemaRefs>
    <ds:schemaRef ds:uri="http://schemas.microsoft.com/office/2006/documentManagement/types"/>
    <ds:schemaRef ds:uri="http://schemas.openxmlformats.org/package/2006/metadata/core-properties"/>
    <ds:schemaRef ds:uri="16c05727-aa75-4e4a-9b5f-8a80a1165891"/>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230e9df3-be65-4c73-a93b-d1236ebd677e"/>
    <ds:schemaRef ds:uri="71af3243-3dd4-4a8d-8c0d-dd76da1f02a5"/>
    <ds:schemaRef ds:uri="http://www.w3.org/XML/1998/namespace"/>
    <ds:schemaRef ds:uri="http://purl.org/dc/terms/"/>
  </ds:schemaRefs>
</ds:datastoreItem>
</file>

<file path=customXml/itemProps2.xml><?xml version="1.0" encoding="utf-8"?>
<ds:datastoreItem xmlns:ds="http://schemas.openxmlformats.org/officeDocument/2006/customXml" ds:itemID="{498064D3-4A16-4968-83E3-9D06A1561C9C}">
  <ds:schemaRefs>
    <ds:schemaRef ds:uri="http://schemas.microsoft.com/sharepoint/v3/contenttype/forms"/>
  </ds:schemaRefs>
</ds:datastoreItem>
</file>

<file path=customXml/itemProps3.xml><?xml version="1.0" encoding="utf-8"?>
<ds:datastoreItem xmlns:ds="http://schemas.openxmlformats.org/officeDocument/2006/customXml" ds:itemID="{F372B4EC-62D4-4001-B376-46FC101FE1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42aa342-8706-4288-bd11-ebb85995028c}" enabled="1" method="Standard" siteId="{72f988bf-86f1-41af-91ab-2d7cd011db47}" removed="0"/>
</clbl:labelList>
</file>

<file path=docProps/app.xml><?xml version="1.0" encoding="utf-8"?>
<Properties xmlns="http://schemas.openxmlformats.org/officeDocument/2006/extended-properties" xmlns:vt="http://schemas.openxmlformats.org/officeDocument/2006/docPropsVTypes">
  <Template>TM00980754</Template>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Welcome</vt:lpstr>
      <vt:lpstr>Periodic table</vt:lpstr>
      <vt:lpstr>PTSearch</vt:lpstr>
      <vt:lpstr>Elements</vt:lpstr>
      <vt:lpstr>Compound list</vt:lpstr>
      <vt:lpstr>Compound properties</vt:lpstr>
      <vt:lpstr>Quiz</vt:lpstr>
      <vt:lpstr>Learn more</vt:lpstr>
      <vt:lpstr>Compund_List</vt:lpstr>
      <vt:lpstr>gradient_fill</vt:lpstr>
      <vt:lpstr>pt_color</vt:lpstr>
      <vt:lpstr>pt_color_check</vt:lpstr>
      <vt:lpstr>pt_search</vt:lpstr>
      <vt:lpstr>select_each_ele</vt:lpstr>
      <vt:lpstr>'Compound properties'!used_symbols</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Free Excel Templates</dc:subject>
  <dc:creator/>
  <cp:keywords>exceldownloads</cp:keywords>
  <dc:description>Download Free Excel templates at exceldownloads.com.</dc:description>
  <cp:lastModifiedBy/>
  <cp:revision>1</cp:revision>
  <dcterms:created xsi:type="dcterms:W3CDTF">2021-04-29T05:39:47Z</dcterms:created>
  <dcterms:modified xsi:type="dcterms:W3CDTF">2021-09-20T11:18:59Z</dcterms:modified>
  <cp:category>Free Excel Templates</cp:category>
  <cp:version>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